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45" windowHeight="4935" activeTab="2"/>
  </bookViews>
  <sheets>
    <sheet name="položky" sheetId="1" r:id="rId1"/>
    <sheet name="Tabulka č. 1 - akce" sheetId="2" r:id="rId2"/>
    <sheet name="Tabuly č. 2 - 3 - kapitoly" sheetId="3" r:id="rId3"/>
    <sheet name="požadavky" sheetId="4" r:id="rId4"/>
    <sheet name="Účel" sheetId="5" r:id="rId5"/>
    <sheet name="výdaje" sheetId="6" r:id="rId6"/>
    <sheet name="příjmy" sheetId="7" r:id="rId7"/>
    <sheet name="Výhled" sheetId="8" r:id="rId8"/>
  </sheets>
  <definedNames>
    <definedName name="_xlnm._FilterDatabase" localSheetId="5" hidden="1">'výdaje'!$A$3:$H$533</definedName>
    <definedName name="_xlnm.Print_Area" localSheetId="0">'položky'!$A:$IV</definedName>
    <definedName name="_xlnm.Print_Area" localSheetId="7">'Výhled'!$A:$IV</definedName>
  </definedNames>
  <calcPr fullCalcOnLoad="1"/>
</workbook>
</file>

<file path=xl/sharedStrings.xml><?xml version="1.0" encoding="utf-8"?>
<sst xmlns="http://schemas.openxmlformats.org/spreadsheetml/2006/main" count="2049" uniqueCount="827">
  <si>
    <t>v tis Kč</t>
  </si>
  <si>
    <t>Daně</t>
  </si>
  <si>
    <t>ze závislé</t>
  </si>
  <si>
    <t>z příjmů</t>
  </si>
  <si>
    <t>z nemovi-</t>
  </si>
  <si>
    <t>Poplatky</t>
  </si>
  <si>
    <t xml:space="preserve">Správní </t>
  </si>
  <si>
    <t xml:space="preserve">Poplatky </t>
  </si>
  <si>
    <t>Skládko</t>
  </si>
  <si>
    <t>Znečištění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</si>
  <si>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</si>
  <si>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</si>
  <si>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</si>
  <si>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</si>
  <si>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</si>
  <si>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</si>
  <si>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</si>
  <si>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</si>
  <si>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</si>
  <si>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</si>
  <si>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</si>
  <si>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</si>
  <si>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</si>
  <si>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</si>
  <si>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</si>
  <si>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</si>
  <si>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</si>
  <si>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</si>
  <si>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</si>
  <si>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</si>
  <si>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</si>
  <si>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</si>
  <si>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</si>
  <si>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</si>
  <si>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</si>
  <si>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Plnění</t>
  </si>
  <si>
    <t>Mzdov.prostř.</t>
  </si>
  <si>
    <t>Mzdy</t>
  </si>
  <si>
    <t>OOV</t>
  </si>
  <si>
    <t>Civilní</t>
  </si>
  <si>
    <t>Sociální</t>
  </si>
  <si>
    <t>Zdravotní</t>
  </si>
  <si>
    <t xml:space="preserve">Povinné </t>
  </si>
  <si>
    <t>Materiál</t>
  </si>
  <si>
    <t>Potrav.</t>
  </si>
  <si>
    <t>Prádlo</t>
  </si>
  <si>
    <t>Knihy,účet.</t>
  </si>
  <si>
    <t>DHIM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</si>
  <si>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</si>
  <si>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</si>
  <si>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</si>
  <si>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</si>
  <si>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</si>
  <si>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</si>
  <si>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</si>
  <si>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</si>
  <si>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Vrácení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</si>
  <si>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</si>
  <si>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</si>
  <si>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</si>
  <si>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</si>
  <si>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</si>
  <si>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</si>
  <si>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</si>
  <si>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</si>
  <si>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</si>
  <si>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</si>
  <si>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</si>
  <si>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</si>
  <si>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</si>
  <si>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</si>
  <si>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</si>
  <si>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</si>
  <si>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</si>
  <si>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Dopravní</t>
  </si>
  <si>
    <t>Neinv.</t>
  </si>
  <si>
    <t>Soc.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</si>
  <si>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</si>
  <si>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</si>
  <si>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</si>
  <si>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</si>
  <si>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</si>
  <si>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</si>
  <si>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</si>
  <si>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</si>
  <si>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</si>
  <si>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</si>
  <si>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</si>
  <si>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</si>
  <si>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</si>
  <si>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</si>
  <si>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</si>
  <si>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</si>
  <si>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tosti</t>
  </si>
  <si>
    <t>131+133</t>
  </si>
  <si>
    <t>poplatky</t>
  </si>
  <si>
    <t>za automaty</t>
  </si>
  <si>
    <t>vání</t>
  </si>
  <si>
    <t>živ.prostř.</t>
  </si>
  <si>
    <t>a rekreační</t>
  </si>
  <si>
    <t>z veř.pros.</t>
  </si>
  <si>
    <t>vstupného</t>
  </si>
  <si>
    <t>ubytování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</si>
  <si>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</si>
  <si>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</si>
  <si>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</si>
  <si>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</si>
  <si>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</si>
  <si>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</si>
  <si>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</si>
  <si>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</si>
  <si>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</si>
  <si>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půjček</t>
  </si>
  <si>
    <t>dotace</t>
  </si>
  <si>
    <t>ostatní</t>
  </si>
  <si>
    <r>
      <t xml:space="preserve">     </t>
    </r>
    <r>
      <rPr>
        <b/>
        <sz val="10"/>
        <rFont val="Arial CE"/>
        <family val="2"/>
      </rPr>
      <t>OkÚ</t>
    </r>
  </si>
  <si>
    <t xml:space="preserve"> +odvody</t>
  </si>
  <si>
    <t>služba</t>
  </si>
  <si>
    <t>pojištění</t>
  </si>
  <si>
    <t>pojistné</t>
  </si>
  <si>
    <t>pomůcky</t>
  </si>
  <si>
    <t>k prodeji</t>
  </si>
  <si>
    <t>energie</t>
  </si>
  <si>
    <t>paliva</t>
  </si>
  <si>
    <t>tepla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</si>
  <si>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</si>
  <si>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</si>
  <si>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</si>
  <si>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</si>
  <si>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</si>
  <si>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</si>
  <si>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</si>
  <si>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</si>
  <si>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</si>
  <si>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</si>
  <si>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</si>
  <si>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obsluž.</t>
  </si>
  <si>
    <t>fond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</si>
  <si>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</si>
  <si>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</si>
  <si>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</si>
  <si>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</si>
  <si>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</si>
  <si>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</si>
  <si>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</si>
  <si>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</si>
  <si>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</si>
  <si>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</si>
  <si>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2329+2223</t>
  </si>
  <si>
    <t>2460,2411</t>
  </si>
  <si>
    <t>4121+4116</t>
  </si>
  <si>
    <t>311+312</t>
  </si>
  <si>
    <t>3119,3122</t>
  </si>
  <si>
    <t>511+512</t>
  </si>
  <si>
    <t>5116+5119</t>
  </si>
  <si>
    <t>5181, 5189</t>
  </si>
  <si>
    <t>5909,  5321</t>
  </si>
  <si>
    <t>5511,5622,5660</t>
  </si>
  <si>
    <t>rozp.</t>
  </si>
  <si>
    <t>702 Vodní hospodářství</t>
  </si>
  <si>
    <t>0301 Vodní nádrže a vod.zařízení</t>
  </si>
  <si>
    <t>0302 Městská skládka</t>
  </si>
  <si>
    <t>710 Doprava</t>
  </si>
  <si>
    <t>0305 Komunikace</t>
  </si>
  <si>
    <t>0306 Ostatní doprava</t>
  </si>
  <si>
    <t>714 Školství</t>
  </si>
  <si>
    <t>0311 1. MŠ</t>
  </si>
  <si>
    <t>0312 2. MŠ</t>
  </si>
  <si>
    <t>0313 Základní škola</t>
  </si>
  <si>
    <t>0314 Školní jídelna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</si>
  <si>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</si>
  <si>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</si>
  <si>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</si>
  <si>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</si>
  <si>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</si>
  <si>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</si>
  <si>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0344 Ostatní kultura</t>
  </si>
  <si>
    <t>719 Vnitřní správa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</si>
  <si>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</si>
  <si>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</si>
  <si>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</si>
  <si>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</si>
  <si>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</si>
  <si>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</si>
  <si>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</si>
  <si>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</si>
  <si>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</si>
  <si>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</si>
  <si>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739 Místní hospodářství</t>
  </si>
  <si>
    <t>740 Výstavba</t>
  </si>
  <si>
    <t>0395 DPS Krásná Lípa</t>
  </si>
  <si>
    <t>741 Všeobecná pokladní správa</t>
  </si>
  <si>
    <t>v tis.Kč</t>
  </si>
  <si>
    <t>PŘÍJMY CELKEM</t>
  </si>
  <si>
    <t>Příjmy provozního rozpočtu</t>
  </si>
  <si>
    <t>Příjmy z činnosti (RO) třída2</t>
  </si>
  <si>
    <t>Daňové příjmy 111+112+151</t>
  </si>
  <si>
    <t>Dotace (na státní správu, na školství, územ.vyr. dotace)</t>
  </si>
  <si>
    <t xml:space="preserve">Dotace-refundace VPP </t>
  </si>
  <si>
    <t>Správní a jiné poplatky 131+133+134</t>
  </si>
  <si>
    <t>Příjmy investičního - účelově vázaného - rozpočtu</t>
  </si>
  <si>
    <t xml:space="preserve">Přebytek  roku </t>
  </si>
  <si>
    <t>Dotace DPS</t>
  </si>
  <si>
    <t>Příjmy na financování</t>
  </si>
  <si>
    <t>Odpisy centrální kotelny</t>
  </si>
  <si>
    <t>VÝDAJE CELKEM</t>
  </si>
  <si>
    <t xml:space="preserve">Provozní výdaje </t>
  </si>
  <si>
    <t>Investice nekapitál.</t>
  </si>
  <si>
    <t>Mzdové prostředky 5111, 5112, 5116</t>
  </si>
  <si>
    <t>Odvody ze mzdových prostředků 5121, 5122, 5128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</si>
  <si>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</si>
  <si>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</si>
  <si>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</si>
  <si>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</si>
  <si>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</si>
  <si>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</si>
  <si>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fond 5349</t>
  </si>
  <si>
    <t xml:space="preserve">Sociální dávky 5410 </t>
  </si>
  <si>
    <t>Ostat.soc.dávky 5499</t>
  </si>
  <si>
    <t>Příspěvky 522</t>
  </si>
  <si>
    <t>Neinv.příspěvky  5511, Neinv.půjčky 5621,5660</t>
  </si>
  <si>
    <t>Ostatní neinvestiční výdaje  5909, 5321</t>
  </si>
  <si>
    <t>Úroky z úvěrů ČMHB, IPB</t>
  </si>
  <si>
    <t>Splátky úvěrů IPB, ČMHB, SFŽP (31 BJ, teplofikace)</t>
  </si>
  <si>
    <t>Výdaje investičního - účelově vázaného - rozpočtu</t>
  </si>
  <si>
    <t>Inženýrské služby   0394 5169</t>
  </si>
  <si>
    <t>PD(plyn DPS,nám.,RD,pr.zóna,BJ hřiště,zatepl.,opr.panel.)0394 6126</t>
  </si>
  <si>
    <t>Rekon.nám.a přil.částí (Masarykova)-1.etapa0305 6129</t>
  </si>
  <si>
    <t>DPS   0395  6121</t>
  </si>
  <si>
    <t>I.rozpočtová rezerva  0390 6129</t>
  </si>
  <si>
    <t>Provozní příjmy</t>
  </si>
  <si>
    <t>Investiční příjmy</t>
  </si>
  <si>
    <t>Provozní výdaje</t>
  </si>
  <si>
    <t>v %</t>
  </si>
  <si>
    <t>Rozp. kapitoly a organizace</t>
  </si>
  <si>
    <t>Celkem</t>
  </si>
  <si>
    <t xml:space="preserve">0383 Technické služby </t>
  </si>
  <si>
    <t>741 Všeobecná pokl.správa</t>
  </si>
  <si>
    <t>Org.</t>
  </si>
  <si>
    <t>Popis požadavku</t>
  </si>
  <si>
    <t>1.MŠ</t>
  </si>
  <si>
    <t>2.MŠ</t>
  </si>
  <si>
    <t>ŠJ</t>
  </si>
  <si>
    <t>ZŠ</t>
  </si>
  <si>
    <t>Kino</t>
  </si>
  <si>
    <t>TS</t>
  </si>
  <si>
    <t>CELKEM</t>
  </si>
  <si>
    <t>MIS</t>
  </si>
  <si>
    <t>514 úroky v tis.Kč</t>
  </si>
  <si>
    <t>Číslo</t>
  </si>
  <si>
    <t>RO</t>
  </si>
  <si>
    <t>položky</t>
  </si>
  <si>
    <t>Financování-úvěry v tis.Kč</t>
  </si>
  <si>
    <t>515 nákupy  v tis.Kč</t>
  </si>
  <si>
    <t>5153-plyn</t>
  </si>
  <si>
    <t>5159-vrácení tepla</t>
  </si>
  <si>
    <t>Nedaňové příjmy třída 2 v tis.Kč</t>
  </si>
  <si>
    <t xml:space="preserve">Číslo </t>
  </si>
  <si>
    <t>511, 512 mzdové prostředky a odvody (SP,ZP) v tis.Kč</t>
  </si>
  <si>
    <t>5111-mzdy</t>
  </si>
  <si>
    <t>ŠJ  3         0314</t>
  </si>
  <si>
    <t>TS 12         0383</t>
  </si>
  <si>
    <t>5112-OOV</t>
  </si>
  <si>
    <t>2.MŠ           0312</t>
  </si>
  <si>
    <t>ŠJ               0314</t>
  </si>
  <si>
    <t>ZŠ               0313</t>
  </si>
  <si>
    <t>Šk.př.1.MŠ   0315</t>
  </si>
  <si>
    <t>Šk.př.2.MŠ   0316</t>
  </si>
  <si>
    <t>PO               0351</t>
  </si>
  <si>
    <t>MěÚ             0353</t>
  </si>
  <si>
    <t>Propagace     0355</t>
  </si>
  <si>
    <t>DS                0357</t>
  </si>
  <si>
    <t>KD               0372</t>
  </si>
  <si>
    <t>TS                0383</t>
  </si>
  <si>
    <t>5116-civil.sl.+5119 ost.</t>
  </si>
  <si>
    <t>Ost.kultura    0344</t>
  </si>
  <si>
    <t>5121-SP</t>
  </si>
  <si>
    <t>Šk.při 1.MŠ   0315</t>
  </si>
  <si>
    <t>5122-ZP</t>
  </si>
  <si>
    <t xml:space="preserve">Šk.př.2.MŠ   0316    </t>
  </si>
  <si>
    <t>5128-pov.poj</t>
  </si>
  <si>
    <t>513 materiál v tis.Kč</t>
  </si>
  <si>
    <t>5131 potraviny</t>
  </si>
  <si>
    <t>1.MŠ            0311</t>
  </si>
  <si>
    <t>2.MŠ            0312</t>
  </si>
  <si>
    <t>5132 prádlo</t>
  </si>
  <si>
    <t>ŠJ                0314</t>
  </si>
  <si>
    <t>5137 DHIM</t>
  </si>
  <si>
    <t>Š.př.1.MŠ     0315</t>
  </si>
  <si>
    <t>Šk.př.2.MŠ    0316</t>
  </si>
  <si>
    <t>Propragace    0355</t>
  </si>
  <si>
    <t>Radnice         0356</t>
  </si>
  <si>
    <t>5138nák.zboží prodeji</t>
  </si>
  <si>
    <t>SPOZ          0342</t>
  </si>
  <si>
    <t>5139 materiál</t>
  </si>
  <si>
    <t>Měst.skládka   0302</t>
  </si>
  <si>
    <t>Komunikace  0305</t>
  </si>
  <si>
    <t>Šk.př.1MŠ    0315</t>
  </si>
  <si>
    <t>Šk.př.2MŠ    0316</t>
  </si>
  <si>
    <t>Šk.př.ŠD      0317</t>
  </si>
  <si>
    <t>Obj.v pronájmu   0358</t>
  </si>
  <si>
    <t>celkem</t>
  </si>
  <si>
    <t>5151-voda</t>
  </si>
  <si>
    <t>1.MŠ         0311</t>
  </si>
  <si>
    <t>2.MŠ         0312</t>
  </si>
  <si>
    <t>ZŠ             0313</t>
  </si>
  <si>
    <t>ŠJ             0314</t>
  </si>
  <si>
    <t>PO            0351</t>
  </si>
  <si>
    <t>Radnice     0356</t>
  </si>
  <si>
    <t>DS             0357</t>
  </si>
  <si>
    <t>Obj.v pronájmu  0358</t>
  </si>
  <si>
    <t>KD             0372</t>
  </si>
  <si>
    <t>TS              0383</t>
  </si>
  <si>
    <t>5154-elektrická energie</t>
  </si>
  <si>
    <t>5155-pevná paliva</t>
  </si>
  <si>
    <t>5156-PHM</t>
  </si>
  <si>
    <t>Měst.skládka  0302</t>
  </si>
  <si>
    <t>Komunikace   0305</t>
  </si>
  <si>
    <t>MěÚ          0353</t>
  </si>
  <si>
    <t>516 služby v tis.Kč</t>
  </si>
  <si>
    <t>5161 služby pošt</t>
  </si>
  <si>
    <t>ZŠ                0313</t>
  </si>
  <si>
    <t>Propagace    0355</t>
  </si>
  <si>
    <t>5162-telefony</t>
  </si>
  <si>
    <t>TS               0383</t>
  </si>
  <si>
    <t>5163-pojišt, bank.sl.</t>
  </si>
  <si>
    <t>PO                 0351</t>
  </si>
  <si>
    <t>5166-por. a práv.sl.</t>
  </si>
  <si>
    <t>5167-školení</t>
  </si>
  <si>
    <t>5169-ost.služ. Strav.</t>
  </si>
  <si>
    <t>DS               0357</t>
  </si>
  <si>
    <t>517 ostatní nákupy  v tis.Kč</t>
  </si>
  <si>
    <t>5171-údržba</t>
  </si>
  <si>
    <t>1.MŠ              0311</t>
  </si>
  <si>
    <t>2.MŠ              0312</t>
  </si>
  <si>
    <t>ZŠ                  0313</t>
  </si>
  <si>
    <t>ŠJ                  0314</t>
  </si>
  <si>
    <t>Šk.př.ŠD         0317</t>
  </si>
  <si>
    <t>MěÚ               0353</t>
  </si>
  <si>
    <t>DS                  0357</t>
  </si>
  <si>
    <t>KD                  0372</t>
  </si>
  <si>
    <t>TS                   0383</t>
  </si>
  <si>
    <t>5173-cestovné</t>
  </si>
  <si>
    <t>MěÚ                0353</t>
  </si>
  <si>
    <t>5175-občerstvení</t>
  </si>
  <si>
    <t>SPOZ              0342</t>
  </si>
  <si>
    <t>5172-software</t>
  </si>
  <si>
    <t>5178-leasing</t>
  </si>
  <si>
    <t>519 neinvest.nákupy  v tis.Kč</t>
  </si>
  <si>
    <t>5193-dopr.obslužnost</t>
  </si>
  <si>
    <t>SPOZ             0342</t>
  </si>
  <si>
    <t>TS                  0383</t>
  </si>
  <si>
    <t>522 příspěvky  v tis.Kč</t>
  </si>
  <si>
    <t>5229-příspěvky</t>
  </si>
  <si>
    <t>518 poskytnuté zálohy  v tis.Kč</t>
  </si>
  <si>
    <t>5181-zálohy</t>
  </si>
  <si>
    <t>1.MŠ             0311</t>
  </si>
  <si>
    <t>2.MŠ             0312</t>
  </si>
  <si>
    <t>ZŠ                 0313</t>
  </si>
  <si>
    <t>ŠJ                 0314</t>
  </si>
  <si>
    <t>TS                 0383</t>
  </si>
  <si>
    <t>5182-záloha pokladně</t>
  </si>
  <si>
    <t>536 ostat.invest.transfery v tis.Kč</t>
  </si>
  <si>
    <t>5362, 5363</t>
  </si>
  <si>
    <t>pokuty, daně</t>
  </si>
  <si>
    <t>5366-finan.vypořádání</t>
  </si>
  <si>
    <t>5361-kolky</t>
  </si>
  <si>
    <t>PO                0351</t>
  </si>
  <si>
    <t>Ostatní nekapitál.investice v tis.Kč</t>
  </si>
  <si>
    <t>ostat.nekap.</t>
  </si>
  <si>
    <t>1.MŠ           0311</t>
  </si>
  <si>
    <t>investice</t>
  </si>
  <si>
    <t>celkově</t>
  </si>
  <si>
    <t>PO              0351</t>
  </si>
  <si>
    <t>MěÚ            0353</t>
  </si>
  <si>
    <t>Ostatní položky rozpočtu  v tis.Kč</t>
  </si>
  <si>
    <t>5349-soc.fond</t>
  </si>
  <si>
    <t>MěÚ        0353</t>
  </si>
  <si>
    <t>5511-neinv.příspěvky</t>
  </si>
  <si>
    <t>5660-půjčky zaměst.</t>
  </si>
  <si>
    <t>5622-půjčky org.</t>
  </si>
  <si>
    <t>5410-soc.dávky</t>
  </si>
  <si>
    <t>5499-ostatní dávky</t>
  </si>
  <si>
    <t>5909-ost.neinv.výdaje</t>
  </si>
  <si>
    <t>5321-ostat.nenv.transf.</t>
  </si>
  <si>
    <t>ZŠ           0313</t>
  </si>
  <si>
    <t>61 Investice  v tis.Kč</t>
  </si>
  <si>
    <t>0394    5169</t>
  </si>
  <si>
    <t>0394    6126</t>
  </si>
  <si>
    <t>0395    6121</t>
  </si>
  <si>
    <t>0390    6129</t>
  </si>
  <si>
    <t>111+112+151 Daně v tis.Kč</t>
  </si>
  <si>
    <t>1111-daň ze závisl.činnosti</t>
  </si>
  <si>
    <t>1112-daň z příjmů FO</t>
  </si>
  <si>
    <t>1121-daň z příjmů PO</t>
  </si>
  <si>
    <t>1511-daň z nemovitosti</t>
  </si>
  <si>
    <t>131+133+134 Poplatky v tis.Kč</t>
  </si>
  <si>
    <t>1311 správní poplatky</t>
  </si>
  <si>
    <t>Objekty v pronáj.  0358</t>
  </si>
  <si>
    <t>1347 popl.za hrací autom.</t>
  </si>
  <si>
    <t>1333 skládkování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</si>
  <si>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</si>
  <si>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</si>
  <si>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</si>
  <si>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</si>
  <si>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</si>
  <si>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2111 z poskytování služeb</t>
  </si>
  <si>
    <t>1.MŠ                0311</t>
  </si>
  <si>
    <t>2.MŠ                0312</t>
  </si>
  <si>
    <t>ZŠ                    0313</t>
  </si>
  <si>
    <t>ŠJ                    0314</t>
  </si>
  <si>
    <t>MěÚ                 0353</t>
  </si>
  <si>
    <t>TS                    0383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</si>
  <si>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</si>
  <si>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</si>
  <si>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</si>
  <si>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</si>
  <si>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</si>
  <si>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</si>
  <si>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2132 pronájem</t>
  </si>
  <si>
    <t>ost.nemovitostí</t>
  </si>
  <si>
    <t>2141 příjmy</t>
  </si>
  <si>
    <t>2142 příjmy z dividend</t>
  </si>
  <si>
    <t>2210 pokuty</t>
  </si>
  <si>
    <t>2310 prodej neinv.maj.</t>
  </si>
  <si>
    <t>2329 ostat.</t>
  </si>
  <si>
    <t>nedaň.příjmy+2223</t>
  </si>
  <si>
    <t>2460,2411 splátky půjček</t>
  </si>
  <si>
    <t>Ostatní položky v tis.Kč</t>
  </si>
  <si>
    <t>Neinv.přij.dot.od obcí 4121</t>
  </si>
  <si>
    <t>neinv.přij.dot.ze SR  4116</t>
  </si>
  <si>
    <t>MěÚ              0353</t>
  </si>
  <si>
    <t>přebytek r.1999</t>
  </si>
  <si>
    <t>311, 312 Kapitálové příjmy v tis.Kč</t>
  </si>
  <si>
    <t>3111 prodej pozemků</t>
  </si>
  <si>
    <t>3112 prodej nemovitostí</t>
  </si>
  <si>
    <t>Dotace v tis.Kč</t>
  </si>
  <si>
    <t>1.MŠ                  0311</t>
  </si>
  <si>
    <t>2.MŠ                  0312</t>
  </si>
  <si>
    <t>ZŠ                      0313</t>
  </si>
  <si>
    <t>MěÚ                    0353</t>
  </si>
  <si>
    <t>DPS                   0395</t>
  </si>
  <si>
    <t>Soc.péče            0373</t>
  </si>
  <si>
    <t>Rozpočt.kapitoly a organizace</t>
  </si>
  <si>
    <t>Městská skládka  0302</t>
  </si>
  <si>
    <t>1332 popl.za zneč.prostř.</t>
  </si>
  <si>
    <t>2322 pojistné náhrady</t>
  </si>
  <si>
    <t>ze psů</t>
  </si>
  <si>
    <t>příjmy,2324</t>
  </si>
  <si>
    <t>0313    6129</t>
  </si>
  <si>
    <t>Úroky, dividendy a pokuty 2141+2142+2210</t>
  </si>
  <si>
    <t>Příjmy z prodeje pozemků</t>
  </si>
  <si>
    <t>Škol.přísp.1.MŠ 0315</t>
  </si>
  <si>
    <t>Organizační složka</t>
  </si>
  <si>
    <t>původní</t>
  </si>
  <si>
    <t xml:space="preserve">nová </t>
  </si>
  <si>
    <t>Daně a poplatky 0361</t>
  </si>
  <si>
    <t>nová</t>
  </si>
  <si>
    <t>SSPD               0392</t>
  </si>
  <si>
    <t>Bytové hospod.   0380</t>
  </si>
  <si>
    <t>T-klub                0390</t>
  </si>
  <si>
    <t>Odpad.hospod.  0384</t>
  </si>
  <si>
    <t>Správa hřbitovů    0386</t>
  </si>
  <si>
    <t>Kino-kultur.dům  0341</t>
  </si>
  <si>
    <t>Knihovna            0343</t>
  </si>
  <si>
    <t>Ost.kultura         0344</t>
  </si>
  <si>
    <t>Propagace         0355</t>
  </si>
  <si>
    <t>Centrál.kotelna    0389</t>
  </si>
  <si>
    <t>Pozemky          0359</t>
  </si>
  <si>
    <t>Radnice            0356</t>
  </si>
  <si>
    <t>Ost.sport.zař.  0391</t>
  </si>
  <si>
    <t>Byt.hospod.       0380</t>
  </si>
  <si>
    <t>Správa hřbitovů   0386</t>
  </si>
  <si>
    <t>Nemocniční 6     0381</t>
  </si>
  <si>
    <t>Nemocniční 12a  0382</t>
  </si>
  <si>
    <t>Knihovna           0343</t>
  </si>
  <si>
    <t>Soc.fond MěÚ   0353</t>
  </si>
  <si>
    <t>Prod.nemovitostí 0360</t>
  </si>
  <si>
    <t>Správa maj.města 0354</t>
  </si>
  <si>
    <t>Byt.hospod.   0380</t>
  </si>
  <si>
    <t>Rozpočt.rezerva 0364</t>
  </si>
  <si>
    <t>Prodej nemovitostí  0362</t>
  </si>
  <si>
    <t>PO                      0351</t>
  </si>
  <si>
    <t>Nemocniční 6       0381</t>
  </si>
  <si>
    <t>SSPD           0392</t>
  </si>
  <si>
    <t>T-klub          0390</t>
  </si>
  <si>
    <t>VO               0385</t>
  </si>
  <si>
    <t>Kino-kultur.dům     0341</t>
  </si>
  <si>
    <t>Centr.kotelna  0389</t>
  </si>
  <si>
    <t>Vodní nádrže  0301</t>
  </si>
  <si>
    <t>Kino-kultur.dům    0341</t>
  </si>
  <si>
    <t>Byt.hospod..    0380</t>
  </si>
  <si>
    <t>Kino-kultur.dům   0341</t>
  </si>
  <si>
    <t>Správa hřbitovů  0386</t>
  </si>
  <si>
    <t>Nemocniční 12a   0382</t>
  </si>
  <si>
    <t>Malé měst.stavby  0388</t>
  </si>
  <si>
    <t>Ost.kultura     0344</t>
  </si>
  <si>
    <t>Ostat.kultura  0344</t>
  </si>
  <si>
    <t>Vod.zař.         0301</t>
  </si>
  <si>
    <t>VO                0385</t>
  </si>
  <si>
    <t>Byt.hospod.    0380</t>
  </si>
  <si>
    <t>T-klub       .    0390</t>
  </si>
  <si>
    <t>Odpad.hospod.   0384</t>
  </si>
  <si>
    <t>Byt.hospod.  0380</t>
  </si>
  <si>
    <t>SSPD            0392</t>
  </si>
  <si>
    <t>T-klub           0390</t>
  </si>
  <si>
    <t>Nemocniční 6    0381</t>
  </si>
  <si>
    <t>Centr.kotelna   0389</t>
  </si>
  <si>
    <t>Nemocniční 6  0381</t>
  </si>
  <si>
    <t>Nemocniční 6   0381</t>
  </si>
  <si>
    <t>Propagace  0355</t>
  </si>
  <si>
    <t>Ost.kultura 0344</t>
  </si>
  <si>
    <t>SSPD        0392</t>
  </si>
  <si>
    <t>Byt.hospod.        0380</t>
  </si>
  <si>
    <t>T-klub     0390</t>
  </si>
  <si>
    <t>Centr.kotelna     0389</t>
  </si>
  <si>
    <t>Centr.kotelna    0389</t>
  </si>
  <si>
    <t>Byt.hospod.     0380</t>
  </si>
  <si>
    <t>VO             0385</t>
  </si>
  <si>
    <t>Byt.hospod.      0380</t>
  </si>
  <si>
    <t>T-klub         0390</t>
  </si>
  <si>
    <t>Prodej nemovitostí  0360</t>
  </si>
  <si>
    <t>Ost.doprava   0306</t>
  </si>
  <si>
    <t>Škol.př.1.MŠ  0315</t>
  </si>
  <si>
    <t>Škol.př.2.MŠ  0316</t>
  </si>
  <si>
    <t>Pozemky      0359</t>
  </si>
  <si>
    <t>SSPD          0392</t>
  </si>
  <si>
    <t xml:space="preserve">Správa hřbitovů   0386 </t>
  </si>
  <si>
    <t>Vod.nádrže a zař. 0301</t>
  </si>
  <si>
    <t>Centrál.kotelna   0389</t>
  </si>
  <si>
    <t>Vod.nádr.        0301</t>
  </si>
  <si>
    <t>Propagace       0355</t>
  </si>
  <si>
    <t>Ostat.kultura    0344</t>
  </si>
  <si>
    <t>SSPD              0392</t>
  </si>
  <si>
    <t>T-klub             0390</t>
  </si>
  <si>
    <t>VO                  0385</t>
  </si>
  <si>
    <t>Nemocniční 6      0381</t>
  </si>
  <si>
    <t>T-klub              0390</t>
  </si>
  <si>
    <t>Knihovna        0343</t>
  </si>
  <si>
    <t>Malé měst.stavby 0388</t>
  </si>
  <si>
    <t>Ost.doprava     0306</t>
  </si>
  <si>
    <t>Ost.kultura      0344</t>
  </si>
  <si>
    <t>Městs.skládka 0302</t>
  </si>
  <si>
    <t>Prodej nemovitostí 0360</t>
  </si>
  <si>
    <t>Centrál.kotelna  0389</t>
  </si>
  <si>
    <t>Soc.péče       0373</t>
  </si>
  <si>
    <t>Organizarční složka</t>
  </si>
  <si>
    <t>Vod.nádrže  0301</t>
  </si>
  <si>
    <t>Sociál.péče  0373</t>
  </si>
  <si>
    <t>Soc.péče  0373</t>
  </si>
  <si>
    <t>Ost.pr. a soc.věci 0374</t>
  </si>
  <si>
    <t>Odpad.hospod. 0384</t>
  </si>
  <si>
    <t>3112 prodej bytů</t>
  </si>
  <si>
    <t>Dotace OkÚ, ostatní</t>
  </si>
  <si>
    <t>SSPD 1+1VPP   0392</t>
  </si>
  <si>
    <t>Byt. hospod.  7   0380</t>
  </si>
  <si>
    <t>Zař.pro sport     0391</t>
  </si>
  <si>
    <t xml:space="preserve">daň </t>
  </si>
  <si>
    <t>z DPH</t>
  </si>
  <si>
    <t>0343 Knihovna</t>
  </si>
  <si>
    <t>0351 PO Krásná Lípa</t>
  </si>
  <si>
    <t>0352 ZM</t>
  </si>
  <si>
    <t>0354 Správa majetku města</t>
  </si>
  <si>
    <t>0392 Střed.služeb pro důchodce</t>
  </si>
  <si>
    <t>0380 Bytové hospodářství</t>
  </si>
  <si>
    <t>0385 Veřejné osvětlení</t>
  </si>
  <si>
    <t>0384 Odpadové hospodářství</t>
  </si>
  <si>
    <t>0389 Centrální kotelna</t>
  </si>
  <si>
    <t>0386 Správa hřbitovů</t>
  </si>
  <si>
    <t xml:space="preserve">0381 Nemocniční 6/1137 </t>
  </si>
  <si>
    <t>0382 Nemocniční 12a/1149</t>
  </si>
  <si>
    <t>0387 Městská zeleň</t>
  </si>
  <si>
    <t>0388 Malé městské stavby</t>
  </si>
  <si>
    <t>0390 T-klub</t>
  </si>
  <si>
    <t>0391 Zaříz.pro sport a zájm.čin.</t>
  </si>
  <si>
    <t>0394 Výstavba</t>
  </si>
  <si>
    <t>0361Daně a poplatky</t>
  </si>
  <si>
    <t>0362 Prodej nemovitostí</t>
  </si>
  <si>
    <t>0363 Dotace (úz.vyr..)</t>
  </si>
  <si>
    <t>0364 Rozpočtová rezerva</t>
  </si>
  <si>
    <t>0301 Vod. nádrže a vod.zařízení</t>
  </si>
  <si>
    <t>0384 Odpad.hospodářství</t>
  </si>
  <si>
    <t>0391 Zař.pro sport a zájm.čin.</t>
  </si>
  <si>
    <t>0354 Správa maj.města</t>
  </si>
  <si>
    <t>0392 SSPD</t>
  </si>
  <si>
    <t>0380 Byt.hospodářství</t>
  </si>
  <si>
    <t xml:space="preserve">0301 Vodní nádrže </t>
  </si>
  <si>
    <t>0315 Škol.přísp.1.MŠ</t>
  </si>
  <si>
    <t>0316 Škol.přísp. 2.MŠ</t>
  </si>
  <si>
    <t>0317 Škol.přísp. ŠD</t>
  </si>
  <si>
    <t>0355 Prop.a cest.ruch</t>
  </si>
  <si>
    <t>0358 Obj. v pronájmu</t>
  </si>
  <si>
    <t>0360 Prodej nem.</t>
  </si>
  <si>
    <t>0374 Ost. pr.a soc.věci</t>
  </si>
  <si>
    <t>0382 Nemocniční 12a</t>
  </si>
  <si>
    <t>0381 Nemocniční 6</t>
  </si>
  <si>
    <t>0388 Malé měst.stavby</t>
  </si>
  <si>
    <t>0364 Rozp. rezerva</t>
  </si>
  <si>
    <t>ZM               0352</t>
  </si>
  <si>
    <t>list č.1</t>
  </si>
  <si>
    <t>list č.2</t>
  </si>
  <si>
    <t>MěÚ 15 + 1 VPP 0353</t>
  </si>
  <si>
    <t>r.2000</t>
  </si>
  <si>
    <t>Prod.nemovitostí  0362</t>
  </si>
  <si>
    <t>Zař.pro sport    0391</t>
  </si>
  <si>
    <t>Správa maj.města  0354</t>
  </si>
  <si>
    <t>Městská zeleň     0387</t>
  </si>
  <si>
    <t>Městská zeleň    0387</t>
  </si>
  <si>
    <t>Splátka za prodej plynovodů  0354</t>
  </si>
  <si>
    <t>Příjmy z prodeje nemovitostí</t>
  </si>
  <si>
    <t>Rozbor rozpočtového výhledu města Krásné Lípy od r.2002 do r.2006</t>
  </si>
  <si>
    <t xml:space="preserve">          Rozpočtový výhled města Krásné Lípy od r.2002 do r.2006</t>
  </si>
  <si>
    <t>0353 Provoz MěÚ</t>
  </si>
  <si>
    <t>Příjmy z prodeje 33 b.j.Krásná Lípa</t>
  </si>
  <si>
    <t>Šk.př. ŠD      0317</t>
  </si>
  <si>
    <t>1122-daň z příj.PO město</t>
  </si>
  <si>
    <t>PO město</t>
  </si>
  <si>
    <t>Daně a poplatky  0361</t>
  </si>
  <si>
    <t>0393 VPP</t>
  </si>
  <si>
    <t>VPP              0393</t>
  </si>
  <si>
    <t>ŠJ 450ob     0314</t>
  </si>
  <si>
    <t>Zař.pro sport a záj.č.0391</t>
  </si>
  <si>
    <t>Záclony, nádobí</t>
  </si>
  <si>
    <t>Automatická pračka</t>
  </si>
  <si>
    <t>Poplatky za internet</t>
  </si>
  <si>
    <t>Dodělání ozvučení</t>
  </si>
  <si>
    <t>Dotace města zájmovým organizacím</t>
  </si>
  <si>
    <t>Plovoucí čerpadlo</t>
  </si>
  <si>
    <t>Kopírka</t>
  </si>
  <si>
    <t>Scanner, telefon</t>
  </si>
  <si>
    <t>Zaměření části histor.majetku</t>
  </si>
  <si>
    <t>Nákup úsporných svítidel</t>
  </si>
  <si>
    <t>Vnitř.úprava kaple, projekt.dokumentace na zeleň</t>
  </si>
  <si>
    <t>Stavební úpravy</t>
  </si>
  <si>
    <t>DHIM-televize+playstation</t>
  </si>
  <si>
    <t>Popis nezohledněného požadavku</t>
  </si>
  <si>
    <t xml:space="preserve">Oplocení zahrady, utěsnění oken, nátěry dveří, </t>
  </si>
  <si>
    <r>
      <t xml:space="preserve">Tiskárna </t>
    </r>
    <r>
      <rPr>
        <b/>
        <sz val="10"/>
        <rFont val="Arial CE"/>
        <family val="2"/>
      </rPr>
      <t>- převedena  v r.2000</t>
    </r>
  </si>
  <si>
    <t>Velkoplošná televize do počítačové učebny</t>
  </si>
  <si>
    <r>
      <t>Lednice</t>
    </r>
    <r>
      <rPr>
        <b/>
        <sz val="10"/>
        <rFont val="Arial CE"/>
        <family val="2"/>
      </rPr>
      <t xml:space="preserve"> - zakoupena v r.2000</t>
    </r>
  </si>
  <si>
    <t>Počítač</t>
  </si>
  <si>
    <t>PO</t>
  </si>
  <si>
    <t>Automobil</t>
  </si>
  <si>
    <r>
      <t>Potraviny</t>
    </r>
    <r>
      <rPr>
        <b/>
        <sz val="10"/>
        <rFont val="Arial CE"/>
        <family val="2"/>
      </rPr>
      <t xml:space="preserve"> - snížen požadavek </t>
    </r>
  </si>
  <si>
    <r>
      <t xml:space="preserve">truhlářské práce, nátěr podlahy - </t>
    </r>
    <r>
      <rPr>
        <b/>
        <sz val="10"/>
        <rFont val="Arial CE"/>
        <family val="2"/>
      </rPr>
      <t>snížen požadavek</t>
    </r>
  </si>
  <si>
    <t>Elektronická ochrana 1.tříd,</t>
  </si>
  <si>
    <r>
      <t xml:space="preserve">barevný televizor, video </t>
    </r>
    <r>
      <rPr>
        <b/>
        <sz val="10"/>
        <rFont val="Arial CE"/>
        <family val="2"/>
      </rPr>
      <t>- zakoupeno v r.2000</t>
    </r>
  </si>
  <si>
    <r>
      <t xml:space="preserve">Nábytek - </t>
    </r>
    <r>
      <rPr>
        <b/>
        <sz val="10"/>
        <rFont val="Arial CE"/>
        <family val="2"/>
      </rPr>
      <t>snížen požadavek</t>
    </r>
  </si>
  <si>
    <r>
      <t xml:space="preserve">Potraviny - </t>
    </r>
    <r>
      <rPr>
        <b/>
        <sz val="10"/>
        <rFont val="Arial CE"/>
        <family val="2"/>
      </rPr>
      <t>snížen požadavek</t>
    </r>
  </si>
  <si>
    <r>
      <t xml:space="preserve">Pracovní pomůcky, výbava </t>
    </r>
    <r>
      <rPr>
        <b/>
        <sz val="10"/>
        <rFont val="Arial CE"/>
        <family val="2"/>
      </rPr>
      <t>- snížen požadavek</t>
    </r>
  </si>
  <si>
    <r>
      <t xml:space="preserve">Mzdové náklady - 2 pracovníci </t>
    </r>
    <r>
      <rPr>
        <b/>
        <sz val="10"/>
        <rFont val="Arial CE"/>
        <family val="2"/>
      </rPr>
      <t>- přijmuti přes Úřad práce na VPP</t>
    </r>
  </si>
  <si>
    <t>Nezohledněná částka v Kč</t>
  </si>
  <si>
    <t>nezohledněných  v návrhu provozního rozpočtu r.2001</t>
  </si>
  <si>
    <t xml:space="preserve">Přehled požadavků jednotlivých středisek </t>
  </si>
  <si>
    <t>0311 - 1.MŠ</t>
  </si>
  <si>
    <t>0312 - 2.MŠ</t>
  </si>
  <si>
    <t>0314 - ŠJ</t>
  </si>
  <si>
    <t>0313 - ZŠ</t>
  </si>
  <si>
    <t>0341 - Kino</t>
  </si>
  <si>
    <t>0353 - MěÚ</t>
  </si>
  <si>
    <t>0359 - Pozemky</t>
  </si>
  <si>
    <t>0343 - Knihovna</t>
  </si>
  <si>
    <t>0354 - SMM</t>
  </si>
  <si>
    <t>0355 - MIS</t>
  </si>
  <si>
    <t>0351 - PO</t>
  </si>
  <si>
    <t>0390 - T-klub</t>
  </si>
  <si>
    <t xml:space="preserve">0391 - Zař.pro </t>
  </si>
  <si>
    <t xml:space="preserve">             sport</t>
  </si>
  <si>
    <t>0385 - VO</t>
  </si>
  <si>
    <t xml:space="preserve">Rekonstrukce rybníku Cimrák  0301  6121 </t>
  </si>
  <si>
    <t>0301    6129</t>
  </si>
  <si>
    <t>Posilovna   0391  6129</t>
  </si>
  <si>
    <t>nezohledněných v návrhu investičního rozpočtu r.2001</t>
  </si>
  <si>
    <t>Komunikace</t>
  </si>
  <si>
    <t>Svislé dopravní značení</t>
  </si>
  <si>
    <t>Oprava komunikací</t>
  </si>
  <si>
    <t>Elektroinstalace</t>
  </si>
  <si>
    <t>Projekt</t>
  </si>
  <si>
    <t>Bytové hospodář.</t>
  </si>
  <si>
    <r>
      <t>Potraviny-</t>
    </r>
    <r>
      <rPr>
        <b/>
        <sz val="10"/>
        <rFont val="Arial CE"/>
        <family val="2"/>
      </rPr>
      <t>snížen požadavek(snížení počtu obědů)</t>
    </r>
  </si>
  <si>
    <t>Investice do objektů SMM</t>
  </si>
  <si>
    <t>Přísp.občanům města na fasádu, plot, květ.výzdobu</t>
  </si>
  <si>
    <t>Přebytek roku  /zálohy na teplo/</t>
  </si>
  <si>
    <t>Rekonstrukce Kyjovské přehrady   0301  6129</t>
  </si>
  <si>
    <t>Rekonstr.malopl.zeleně ve městě /zeleň u nových byt.domů/  0387 6129</t>
  </si>
  <si>
    <t>Zatáčka u kina   0305  6121</t>
  </si>
  <si>
    <t>0301    6121</t>
  </si>
  <si>
    <t>0305    6129</t>
  </si>
  <si>
    <t>Přebytek roku /zálohy na teplo/</t>
  </si>
  <si>
    <t>Zatáčka u kina</t>
  </si>
  <si>
    <t>inženýrské služby</t>
  </si>
  <si>
    <t>Rek.malopl.zeleně</t>
  </si>
  <si>
    <t>projektová dokumentace</t>
  </si>
  <si>
    <t>rek.nám.a přileh.částí</t>
  </si>
  <si>
    <t>DPS</t>
  </si>
  <si>
    <t>POSILOVNA</t>
  </si>
  <si>
    <t>Kyjovská přehrada</t>
  </si>
  <si>
    <t>Rek.rybníku Cimrák</t>
  </si>
  <si>
    <t>rozpočtová rezerva I.</t>
  </si>
  <si>
    <t>1211-daň z DPH</t>
  </si>
  <si>
    <t>za odpad</t>
  </si>
  <si>
    <t xml:space="preserve">Dotace DPS, ostatní akce </t>
  </si>
  <si>
    <t>Pracovní deska do kuchyně</t>
  </si>
  <si>
    <t>Shrnovací dveře</t>
  </si>
  <si>
    <t>0383 - TS</t>
  </si>
  <si>
    <r>
      <t>Služby, údržba /oplocení  zahrady, nátěr dveří-</t>
    </r>
    <r>
      <rPr>
        <b/>
        <sz val="9"/>
        <rFont val="Arial CE"/>
        <family val="2"/>
      </rPr>
      <t>dodržet rozpis v návrhu</t>
    </r>
  </si>
  <si>
    <r>
      <t>Lino, koberec, záclony, vybavení heren</t>
    </r>
    <r>
      <rPr>
        <b/>
        <sz val="10"/>
        <rFont val="Arial CE"/>
        <family val="2"/>
      </rPr>
      <t>-dodržet rozpis v návrhu</t>
    </r>
  </si>
  <si>
    <t>0380 -Byt.hosp.</t>
  </si>
  <si>
    <t>Materiál /nádobí/</t>
  </si>
  <si>
    <r>
      <t xml:space="preserve">Údržba a opravy </t>
    </r>
    <r>
      <rPr>
        <b/>
        <sz val="10"/>
        <rFont val="Arial CE"/>
        <family val="2"/>
      </rPr>
      <t>-dodržet rozpis v návrhu</t>
    </r>
  </si>
  <si>
    <r>
      <t xml:space="preserve">Nákup techniky - </t>
    </r>
    <r>
      <rPr>
        <b/>
        <sz val="9"/>
        <rFont val="Arial CE"/>
        <family val="2"/>
      </rPr>
      <t>dodržet rozpis v návrhu</t>
    </r>
  </si>
  <si>
    <r>
      <t xml:space="preserve">Úprava TS - </t>
    </r>
    <r>
      <rPr>
        <b/>
        <sz val="9"/>
        <rFont val="Arial CE"/>
        <family val="2"/>
      </rPr>
      <t>dodržet rozpis v návrhu</t>
    </r>
  </si>
  <si>
    <t>tab č.4</t>
  </si>
  <si>
    <t>DHIM, ostatní</t>
  </si>
  <si>
    <t>Knihovna</t>
  </si>
  <si>
    <t>linoleum</t>
  </si>
  <si>
    <t>Plnění v %</t>
  </si>
  <si>
    <t>Skutečnost (tis.Kč)</t>
  </si>
  <si>
    <t>Skutečnost</t>
  </si>
  <si>
    <t>Skuteč.</t>
  </si>
  <si>
    <t>Investiční výdaje</t>
  </si>
  <si>
    <t>v Kč</t>
  </si>
  <si>
    <r>
      <t>Dět.nábytek /šat.bloky, židle, police, škříňky</t>
    </r>
    <r>
      <rPr>
        <b/>
        <sz val="9"/>
        <rFont val="Arial CE"/>
        <family val="2"/>
      </rPr>
      <t>-dodržet rozpis v návrhu</t>
    </r>
  </si>
  <si>
    <r>
      <t>Služby,údržba/utěsnění a nátěr oken,dveří-</t>
    </r>
    <r>
      <rPr>
        <b/>
        <sz val="10"/>
        <rFont val="Arial CE"/>
        <family val="2"/>
      </rPr>
      <t>dodržet rozpis v návrhu</t>
    </r>
  </si>
  <si>
    <r>
      <t>DHIM-škol.nábytek,lednička,svářecí transform.</t>
    </r>
    <r>
      <rPr>
        <b/>
        <sz val="9"/>
        <rFont val="Arial CE"/>
        <family val="2"/>
      </rPr>
      <t>-dodržet rozpis v návrhu</t>
    </r>
  </si>
  <si>
    <r>
      <t>Údržba-malování,oprava omítek,výměna linolea</t>
    </r>
    <r>
      <rPr>
        <b/>
        <sz val="9"/>
        <rFont val="Arial CE"/>
        <family val="2"/>
      </rPr>
      <t>-dodržet rozpis v návrhu</t>
    </r>
  </si>
  <si>
    <t xml:space="preserve">Plnění </t>
  </si>
  <si>
    <t>Bytové hospod. 0380</t>
  </si>
  <si>
    <t>Nemocniční 12a 0382</t>
  </si>
  <si>
    <t>Ostat.doprava  0306</t>
  </si>
  <si>
    <t>Správa majetku města 0354</t>
  </si>
  <si>
    <t>VPP      0393</t>
  </si>
  <si>
    <t>Zař.pro sport   0391</t>
  </si>
  <si>
    <t>VPP             0393</t>
  </si>
  <si>
    <t>Zař.pro sport  0391</t>
  </si>
  <si>
    <t>Ostatní práce a soc.věci  0374</t>
  </si>
  <si>
    <t>PO                   0351</t>
  </si>
  <si>
    <t>list č.3</t>
  </si>
  <si>
    <t>Kino-kultur.dům 1VPP  0341</t>
  </si>
  <si>
    <t>Propagace 1+ 1praktikant   0355</t>
  </si>
  <si>
    <t>0391    6121</t>
  </si>
  <si>
    <t>0387    6129</t>
  </si>
  <si>
    <t xml:space="preserve"> </t>
  </si>
  <si>
    <t>Dary</t>
  </si>
  <si>
    <t>Správa mejetku města   0354</t>
  </si>
  <si>
    <t>DPS               0395</t>
  </si>
  <si>
    <t>Malé měst.stavby (veř.WC)  0388</t>
  </si>
  <si>
    <t>Správa maj.města(pohledávky)O354</t>
  </si>
  <si>
    <t>Výstavba      0394</t>
  </si>
  <si>
    <t>DPS             0395</t>
  </si>
  <si>
    <t>5329-neinv.transfery</t>
  </si>
  <si>
    <t>1337-poplatek za odpad</t>
  </si>
  <si>
    <t>Ostatní kultura     0344</t>
  </si>
  <si>
    <t>Dotace-věž na sušení hadic</t>
  </si>
  <si>
    <t>Dotace SFŽP-plynofikace SSPD</t>
  </si>
  <si>
    <t>Dotace Sportovně rekreační areál NPČŠ 1.etapa</t>
  </si>
  <si>
    <t>Sportovně rekreační areál NPČŠ 1.etapa 0313 6129</t>
  </si>
  <si>
    <t>Uprav.RO 2001</t>
  </si>
  <si>
    <t>Upr.RO</t>
  </si>
  <si>
    <t>Upr.RO 2001</t>
  </si>
  <si>
    <t>Elektroinstalace /posílení el.rozvodů pro praní prádla/</t>
  </si>
  <si>
    <t>Havárie promítacího stroje</t>
  </si>
  <si>
    <t>Vyhlašovač požáru</t>
  </si>
  <si>
    <t>1.upr.RO</t>
  </si>
  <si>
    <t>1.urp.RO</t>
  </si>
  <si>
    <t>Sport.rekr.areál NPČŠ-1.etapa</t>
  </si>
  <si>
    <t>Sport.rekr.areál NPČŠ  0313</t>
  </si>
  <si>
    <t>SSPD                  0392</t>
  </si>
  <si>
    <t>Dotace věž na suč.hadic  0354</t>
  </si>
  <si>
    <t>5492, 5194</t>
  </si>
  <si>
    <r>
      <t>Náhrady</t>
    </r>
    <r>
      <rPr>
        <i/>
        <sz val="10"/>
        <rFont val="Arial CE"/>
        <family val="2"/>
      </rPr>
      <t xml:space="preserve"> 5429</t>
    </r>
  </si>
  <si>
    <t>DPS                 0395</t>
  </si>
  <si>
    <t>5429-náhrady</t>
  </si>
  <si>
    <t>5194, 5492 dary</t>
  </si>
  <si>
    <t>Zař.pro sport.      0391</t>
  </si>
  <si>
    <t>Poj.náhr.</t>
  </si>
  <si>
    <t>Ost.2321</t>
  </si>
  <si>
    <t>2321-sponzorské dary</t>
  </si>
  <si>
    <t>DPS                  0395</t>
  </si>
  <si>
    <t xml:space="preserve">Dotace Ministerstva kultury ČR-internet pro veřejnost </t>
  </si>
  <si>
    <t>0395 Výstavba DPS Krásná Lípa</t>
  </si>
  <si>
    <t>2.uprav.rozpočet r.2001 (tis.Kč)</t>
  </si>
  <si>
    <t>2.upr.RO</t>
  </si>
  <si>
    <t>2.urp.RO</t>
  </si>
  <si>
    <t>DPS              0395</t>
  </si>
  <si>
    <t>Křovinořez</t>
  </si>
  <si>
    <t>Ostat.práce soc.věci    0374</t>
  </si>
  <si>
    <t>2132, 2133</t>
  </si>
  <si>
    <t>Městská zeleň   0387</t>
  </si>
  <si>
    <t>Ostatní kultura   0344</t>
  </si>
  <si>
    <t>3.upr.RO</t>
  </si>
  <si>
    <t>3.urp.RO</t>
  </si>
  <si>
    <t xml:space="preserve">Plnění 3.upraveného rozpočtu města Krásné Lípy </t>
  </si>
  <si>
    <t>Úroky z BÚ a pokuty 2141, 2210</t>
  </si>
  <si>
    <t>Úroky z kap.majetku, dividendy 2141, 2142</t>
  </si>
  <si>
    <t>3.uprav.rozpočet r.2001 (tis.Kč)</t>
  </si>
  <si>
    <t>prod.akcie</t>
  </si>
  <si>
    <t>MěÚ kap.         0353</t>
  </si>
  <si>
    <t>Akcie</t>
  </si>
  <si>
    <t>Správa majetku města   0354</t>
  </si>
  <si>
    <t xml:space="preserve">Plnění 3.upraveného  rozpočtu účelově vázaných prostředků provozního rozpočtu </t>
  </si>
  <si>
    <t>Postupné odstranění závad z kontroly OHS</t>
  </si>
  <si>
    <t>Nábytek, výpočetní technika</t>
  </si>
  <si>
    <t>Digitalizace map a pořízení dat z KN</t>
  </si>
  <si>
    <t>Nákup záclon</t>
  </si>
  <si>
    <t>Nákup konzervátoru k trvalému dobíjení akumulátorů</t>
  </si>
  <si>
    <t>Provzdušňovač + sekční provzdušňovací válec</t>
  </si>
  <si>
    <t>Nákup lešení HAKI</t>
  </si>
  <si>
    <t>Nákup VO do areálu NPČŠ</t>
  </si>
  <si>
    <t>0386 - Hřbitovy</t>
  </si>
  <si>
    <t>Plnění 3.uprav.rozpočtu města Kr.Lípa r.2001 - PŘÍJMY /položky/ za období 1-12/2001</t>
  </si>
  <si>
    <t>Plnění 3.uprav.rozpočtu města Kr.Lípa r.2001 - VÝDAJE /položky/ za období 1-12/2001</t>
  </si>
  <si>
    <t>na jednotlivé akce za období 1-12/2001</t>
  </si>
  <si>
    <t>Prodej akcií ČS, a.s. pol.3201</t>
  </si>
  <si>
    <t>Plnění 3.upraveného rozpočtu města Krásná Lípa PŘÍJMY /kapitoly/ za období 1-12/2001</t>
  </si>
  <si>
    <t>Plnění 3.upraveného  rozpočtu města Krásná Lípa VÝDAJE /kapitoly/ za období  1-12/2001</t>
  </si>
  <si>
    <t>Záloha za prodej akcií ČS, a.s. pol.2329</t>
  </si>
  <si>
    <t xml:space="preserve"> 1-12/2001</t>
  </si>
  <si>
    <t>měření RADONU    0354</t>
  </si>
  <si>
    <t>Pozemky        0359</t>
  </si>
  <si>
    <t>5136 knihy, uč.pomůcky</t>
  </si>
  <si>
    <t>Celkové výdaje 1-12/2001        51.479 tis.kč</t>
  </si>
  <si>
    <t>Celkem PŘÍJMY 1-12/2001    65.230 tis.Kč</t>
  </si>
  <si>
    <t>3119, 3122ost.kapitál.příjmy</t>
  </si>
  <si>
    <t>Internet  do MK       0343</t>
  </si>
  <si>
    <t>na nákupy DHIM, materiálu, služeb, nekapitál. Investic za období 1-12/2001</t>
  </si>
  <si>
    <t>5168-služby výpočet.tech.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</si>
</sst>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\-#,##0.00"/>
    <numFmt numFmtId="165" formatCode="0.0%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ck"/>
      <bottom style="thick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/>
    </xf>
    <xf numFmtId="0" fontId="10" fillId="33" borderId="0" xfId="0" applyFont="1" applyFill="1" applyBorder="1" applyAlignment="1" applyProtection="1">
      <alignment/>
      <protection/>
    </xf>
    <xf numFmtId="0" fontId="11" fillId="33" borderId="17" xfId="0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/>
      <protection/>
    </xf>
    <xf numFmtId="0" fontId="11" fillId="33" borderId="16" xfId="0" applyFont="1" applyFill="1" applyBorder="1" applyAlignment="1" applyProtection="1">
      <alignment/>
      <protection/>
    </xf>
    <xf numFmtId="0" fontId="11" fillId="33" borderId="18" xfId="0" applyFont="1" applyFill="1" applyBorder="1" applyAlignment="1" applyProtection="1">
      <alignment/>
      <protection/>
    </xf>
    <xf numFmtId="43" fontId="9" fillId="33" borderId="19" xfId="34" applyFont="1" applyFill="1" applyBorder="1" applyAlignment="1" applyProtection="1">
      <alignment/>
      <protection/>
    </xf>
    <xf numFmtId="0" fontId="9" fillId="33" borderId="20" xfId="1" applyFont="1" applyFill="1" applyBorder="1" applyAlignment="1" applyProtection="1">
      <alignment/>
      <protection/>
    </xf>
    <xf numFmtId="0" fontId="10" fillId="0" borderId="21" xfId="0" applyFont="1" applyBorder="1" applyAlignment="1">
      <alignment/>
    </xf>
    <xf numFmtId="0" fontId="10" fillId="33" borderId="22" xfId="0" applyFont="1" applyFill="1" applyBorder="1" applyAlignment="1" applyProtection="1">
      <alignment/>
      <protection/>
    </xf>
    <xf numFmtId="0" fontId="9" fillId="34" borderId="23" xfId="0" applyFont="1" applyFill="1" applyBorder="1" applyAlignment="1" applyProtection="1">
      <alignment horizontal="left"/>
      <protection/>
    </xf>
    <xf numFmtId="3" fontId="7" fillId="35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24" xfId="2" applyNumberFormat="1" applyFont="1" applyFill="1" applyBorder="1" applyAlignment="1" applyProtection="1">
      <alignment horizontal="center"/>
      <protection/>
    </xf>
    <xf numFmtId="0" fontId="3" fillId="0" borderId="25" xfId="4" applyFont="1" applyFill="1" applyBorder="1" applyAlignment="1" applyProtection="1">
      <alignment horizontal="center"/>
      <protection locked="0"/>
    </xf>
    <xf numFmtId="0" fontId="2" fillId="0" borderId="26" xfId="4" applyFont="1" applyFill="1" applyBorder="1" applyAlignment="1" applyProtection="1">
      <alignment horizontal="center"/>
      <protection locked="0"/>
    </xf>
    <xf numFmtId="0" fontId="2" fillId="0" borderId="27" xfId="4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3" fillId="0" borderId="26" xfId="4" applyFont="1" applyFill="1" applyBorder="1" applyAlignment="1" applyProtection="1">
      <alignment horizontal="center"/>
      <protection locked="0"/>
    </xf>
    <xf numFmtId="3" fontId="0" fillId="0" borderId="26" xfId="0" applyNumberFormat="1" applyFont="1" applyFill="1" applyBorder="1" applyAlignment="1" applyProtection="1">
      <alignment horizontal="center"/>
      <protection locked="0"/>
    </xf>
    <xf numFmtId="3" fontId="3" fillId="0" borderId="26" xfId="0" applyNumberFormat="1" applyFont="1" applyFill="1" applyBorder="1" applyAlignment="1" applyProtection="1">
      <alignment horizontal="center"/>
      <protection locked="0"/>
    </xf>
    <xf numFmtId="0" fontId="1" fillId="0" borderId="26" xfId="4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17" xfId="4" applyNumberFormat="1" applyFont="1" applyFill="1" applyBorder="1" applyAlignment="1" applyProtection="1">
      <alignment horizontal="center"/>
      <protection/>
    </xf>
    <xf numFmtId="3" fontId="0" fillId="0" borderId="28" xfId="0" applyNumberFormat="1" applyFont="1" applyFill="1" applyBorder="1" applyAlignment="1" applyProtection="1">
      <alignment horizontal="center"/>
      <protection/>
    </xf>
    <xf numFmtId="3" fontId="3" fillId="0" borderId="28" xfId="4" applyNumberFormat="1" applyFont="1" applyFill="1" applyBorder="1" applyAlignment="1" applyProtection="1">
      <alignment horizontal="center"/>
      <protection/>
    </xf>
    <xf numFmtId="3" fontId="0" fillId="0" borderId="28" xfId="0" applyNumberFormat="1" applyFont="1" applyFill="1" applyBorder="1" applyAlignment="1" applyProtection="1">
      <alignment horizontal="center"/>
      <protection locked="0"/>
    </xf>
    <xf numFmtId="3" fontId="1" fillId="0" borderId="28" xfId="0" applyNumberFormat="1" applyFont="1" applyFill="1" applyBorder="1" applyAlignment="1" applyProtection="1">
      <alignment horizontal="center"/>
      <protection/>
    </xf>
    <xf numFmtId="3" fontId="1" fillId="0" borderId="29" xfId="0" applyNumberFormat="1" applyFont="1" applyFill="1" applyBorder="1" applyAlignment="1" applyProtection="1">
      <alignment horizontal="center"/>
      <protection/>
    </xf>
    <xf numFmtId="3" fontId="1" fillId="0" borderId="24" xfId="2" applyNumberFormat="1" applyFont="1" applyFill="1" applyBorder="1" applyAlignment="1">
      <alignment horizontal="center"/>
    </xf>
    <xf numFmtId="0" fontId="2" fillId="0" borderId="30" xfId="4" applyFont="1" applyFill="1" applyBorder="1" applyAlignment="1">
      <alignment horizontal="center"/>
    </xf>
    <xf numFmtId="3" fontId="0" fillId="0" borderId="31" xfId="0" applyNumberFormat="1" applyFont="1" applyFill="1" applyBorder="1" applyAlignment="1" applyProtection="1">
      <alignment horizontal="center"/>
      <protection locked="0"/>
    </xf>
    <xf numFmtId="0" fontId="1" fillId="0" borderId="31" xfId="4" applyFont="1" applyFill="1" applyBorder="1" applyAlignment="1">
      <alignment horizontal="center"/>
    </xf>
    <xf numFmtId="3" fontId="3" fillId="0" borderId="31" xfId="0" applyNumberFormat="1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16" xfId="4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 applyProtection="1">
      <alignment horizontal="center"/>
      <protection/>
    </xf>
    <xf numFmtId="3" fontId="0" fillId="0" borderId="32" xfId="4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>
      <alignment/>
    </xf>
    <xf numFmtId="3" fontId="1" fillId="0" borderId="32" xfId="4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2" fillId="0" borderId="30" xfId="4" applyFont="1" applyFill="1" applyBorder="1" applyAlignment="1" applyProtection="1">
      <alignment horizontal="center"/>
      <protection locked="0"/>
    </xf>
    <xf numFmtId="0" fontId="2" fillId="0" borderId="31" xfId="4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16" xfId="4" applyNumberFormat="1" applyFont="1" applyFill="1" applyBorder="1" applyAlignment="1" applyProtection="1">
      <alignment horizontal="center"/>
      <protection/>
    </xf>
    <xf numFmtId="3" fontId="0" fillId="0" borderId="32" xfId="0" applyNumberFormat="1" applyFont="1" applyFill="1" applyBorder="1" applyAlignment="1" applyProtection="1">
      <alignment horizontal="center"/>
      <protection/>
    </xf>
    <xf numFmtId="3" fontId="2" fillId="0" borderId="32" xfId="4" applyNumberFormat="1" applyFont="1" applyFill="1" applyBorder="1" applyAlignment="1" applyProtection="1">
      <alignment horizontal="center"/>
      <protection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1" xfId="4" applyFont="1" applyFill="1" applyBorder="1" applyAlignment="1">
      <alignment horizontal="center"/>
    </xf>
    <xf numFmtId="3" fontId="0" fillId="0" borderId="31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4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6" fillId="0" borderId="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34" borderId="14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1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4" xfId="0" applyBorder="1" applyAlignment="1">
      <alignment/>
    </xf>
    <xf numFmtId="4" fontId="1" fillId="0" borderId="36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37" xfId="0" applyNumberFormat="1" applyBorder="1" applyAlignment="1">
      <alignment/>
    </xf>
    <xf numFmtId="4" fontId="1" fillId="0" borderId="37" xfId="0" applyNumberFormat="1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40" xfId="0" applyFont="1" applyBorder="1" applyAlignment="1">
      <alignment/>
    </xf>
    <xf numFmtId="0" fontId="17" fillId="0" borderId="10" xfId="0" applyFont="1" applyBorder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Border="1" applyAlignment="1">
      <alignment/>
    </xf>
    <xf numFmtId="3" fontId="3" fillId="34" borderId="41" xfId="2" applyNumberFormat="1" applyFont="1" applyFill="1" applyBorder="1" applyAlignment="1" applyProtection="1">
      <alignment horizontal="center"/>
      <protection/>
    </xf>
    <xf numFmtId="0" fontId="0" fillId="36" borderId="0" xfId="0" applyFill="1" applyAlignment="1">
      <alignment/>
    </xf>
    <xf numFmtId="3" fontId="3" fillId="0" borderId="17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3" fillId="0" borderId="16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0" fontId="13" fillId="36" borderId="0" xfId="0" applyFont="1" applyFill="1" applyAlignment="1">
      <alignment/>
    </xf>
    <xf numFmtId="3" fontId="13" fillId="36" borderId="34" xfId="0" applyNumberFormat="1" applyFont="1" applyFill="1" applyBorder="1" applyAlignment="1">
      <alignment/>
    </xf>
    <xf numFmtId="3" fontId="13" fillId="36" borderId="24" xfId="0" applyNumberFormat="1" applyFont="1" applyFill="1" applyBorder="1" applyAlignment="1">
      <alignment/>
    </xf>
    <xf numFmtId="0" fontId="13" fillId="36" borderId="24" xfId="0" applyFont="1" applyFill="1" applyBorder="1" applyAlignment="1">
      <alignment/>
    </xf>
    <xf numFmtId="3" fontId="13" fillId="36" borderId="14" xfId="0" applyNumberFormat="1" applyFont="1" applyFill="1" applyBorder="1" applyAlignment="1">
      <alignment/>
    </xf>
    <xf numFmtId="0" fontId="13" fillId="36" borderId="34" xfId="0" applyFont="1" applyFill="1" applyBorder="1" applyAlignment="1">
      <alignment/>
    </xf>
    <xf numFmtId="3" fontId="7" fillId="36" borderId="0" xfId="0" applyNumberFormat="1" applyFont="1" applyFill="1" applyBorder="1" applyAlignment="1">
      <alignment/>
    </xf>
    <xf numFmtId="3" fontId="7" fillId="37" borderId="14" xfId="0" applyNumberFormat="1" applyFont="1" applyFill="1" applyBorder="1" applyAlignment="1">
      <alignment/>
    </xf>
    <xf numFmtId="0" fontId="1" fillId="35" borderId="42" xfId="2" applyFont="1" applyFill="1" applyBorder="1" applyAlignment="1">
      <alignment horizontal="center"/>
    </xf>
    <xf numFmtId="3" fontId="1" fillId="35" borderId="24" xfId="2" applyNumberFormat="1" applyFont="1" applyFill="1" applyBorder="1" applyAlignment="1" applyProtection="1">
      <alignment horizontal="center"/>
      <protection/>
    </xf>
    <xf numFmtId="0" fontId="18" fillId="0" borderId="34" xfId="0" applyFont="1" applyBorder="1" applyAlignment="1">
      <alignment/>
    </xf>
    <xf numFmtId="0" fontId="18" fillId="0" borderId="22" xfId="0" applyFont="1" applyBorder="1" applyAlignment="1">
      <alignment/>
    </xf>
    <xf numFmtId="0" fontId="2" fillId="0" borderId="31" xfId="0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1" fillId="34" borderId="43" xfId="1" applyNumberFormat="1" applyFont="1" applyFill="1" applyBorder="1" applyAlignment="1" applyProtection="1">
      <alignment/>
      <protection/>
    </xf>
    <xf numFmtId="3" fontId="1" fillId="34" borderId="20" xfId="1" applyNumberFormat="1" applyFont="1" applyFill="1" applyBorder="1" applyAlignment="1" applyProtection="1">
      <alignment/>
      <protection/>
    </xf>
    <xf numFmtId="3" fontId="1" fillId="34" borderId="44" xfId="1" applyNumberFormat="1" applyFont="1" applyFill="1" applyBorder="1" applyAlignment="1" applyProtection="1">
      <alignment/>
      <protection/>
    </xf>
    <xf numFmtId="0" fontId="1" fillId="34" borderId="45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0" fillId="0" borderId="26" xfId="0" applyNumberFormat="1" applyFont="1" applyFill="1" applyBorder="1" applyAlignment="1" applyProtection="1">
      <alignment horizontal="center"/>
      <protection/>
    </xf>
    <xf numFmtId="3" fontId="0" fillId="0" borderId="31" xfId="0" applyNumberFormat="1" applyFont="1" applyFill="1" applyBorder="1" applyAlignment="1" applyProtection="1">
      <alignment horizontal="center"/>
      <protection/>
    </xf>
    <xf numFmtId="3" fontId="0" fillId="0" borderId="31" xfId="0" applyNumberFormat="1" applyFont="1" applyFill="1" applyBorder="1" applyAlignment="1" applyProtection="1">
      <alignment horizontal="center"/>
      <protection/>
    </xf>
    <xf numFmtId="3" fontId="1" fillId="0" borderId="26" xfId="0" applyNumberFormat="1" applyFont="1" applyFill="1" applyBorder="1" applyAlignment="1" applyProtection="1">
      <alignment horizontal="center"/>
      <protection/>
    </xf>
    <xf numFmtId="3" fontId="1" fillId="0" borderId="31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 applyProtection="1">
      <alignment horizontal="center"/>
      <protection/>
    </xf>
    <xf numFmtId="3" fontId="1" fillId="0" borderId="46" xfId="0" applyNumberFormat="1" applyFont="1" applyFill="1" applyBorder="1" applyAlignment="1" applyProtection="1">
      <alignment/>
      <protection/>
    </xf>
    <xf numFmtId="0" fontId="18" fillId="0" borderId="47" xfId="0" applyFont="1" applyBorder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17" fillId="35" borderId="13" xfId="0" applyFont="1" applyFill="1" applyBorder="1" applyAlignment="1">
      <alignment/>
    </xf>
    <xf numFmtId="0" fontId="19" fillId="34" borderId="48" xfId="0" applyFont="1" applyFill="1" applyBorder="1" applyAlignment="1">
      <alignment/>
    </xf>
    <xf numFmtId="0" fontId="19" fillId="34" borderId="49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0" fillId="0" borderId="40" xfId="0" applyFont="1" applyBorder="1" applyAlignment="1">
      <alignment/>
    </xf>
    <xf numFmtId="0" fontId="1" fillId="0" borderId="40" xfId="0" applyFont="1" applyBorder="1" applyAlignment="1">
      <alignment/>
    </xf>
    <xf numFmtId="0" fontId="1" fillId="34" borderId="4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3" fontId="1" fillId="34" borderId="14" xfId="0" applyNumberFormat="1" applyFont="1" applyFill="1" applyBorder="1" applyAlignment="1">
      <alignment horizontal="center"/>
    </xf>
    <xf numFmtId="0" fontId="1" fillId="34" borderId="34" xfId="0" applyFont="1" applyFill="1" applyBorder="1" applyAlignment="1">
      <alignment/>
    </xf>
    <xf numFmtId="0" fontId="1" fillId="34" borderId="47" xfId="0" applyFont="1" applyFill="1" applyBorder="1" applyAlignment="1">
      <alignment/>
    </xf>
    <xf numFmtId="0" fontId="1" fillId="34" borderId="50" xfId="0" applyFont="1" applyFill="1" applyBorder="1" applyAlignment="1">
      <alignment/>
    </xf>
    <xf numFmtId="0" fontId="1" fillId="34" borderId="28" xfId="0" applyFont="1" applyFill="1" applyBorder="1" applyAlignment="1">
      <alignment horizontal="center"/>
    </xf>
    <xf numFmtId="0" fontId="1" fillId="34" borderId="32" xfId="0" applyNumberFormat="1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0" fontId="1" fillId="34" borderId="51" xfId="0" applyFont="1" applyFill="1" applyBorder="1" applyAlignment="1">
      <alignment/>
    </xf>
    <xf numFmtId="0" fontId="0" fillId="34" borderId="46" xfId="0" applyFill="1" applyBorder="1" applyAlignment="1">
      <alignment/>
    </xf>
    <xf numFmtId="0" fontId="1" fillId="34" borderId="52" xfId="0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" fillId="34" borderId="4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34" borderId="14" xfId="36" applyNumberFormat="1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>
      <alignment horizontal="center"/>
    </xf>
    <xf numFmtId="3" fontId="1" fillId="0" borderId="0" xfId="36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3" fillId="36" borderId="0" xfId="0" applyFont="1" applyFill="1" applyAlignment="1">
      <alignment horizontal="left"/>
    </xf>
    <xf numFmtId="0" fontId="20" fillId="36" borderId="0" xfId="0" applyFont="1" applyFill="1" applyAlignment="1">
      <alignment horizontal="left"/>
    </xf>
    <xf numFmtId="3" fontId="3" fillId="0" borderId="2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34" borderId="5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34" borderId="55" xfId="1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56" xfId="0" applyFont="1" applyFill="1" applyBorder="1" applyAlignment="1" applyProtection="1">
      <alignment/>
      <protection/>
    </xf>
    <xf numFmtId="3" fontId="9" fillId="34" borderId="44" xfId="1" applyNumberFormat="1" applyFont="1" applyFill="1" applyBorder="1" applyAlignment="1" applyProtection="1">
      <alignment/>
      <protection/>
    </xf>
    <xf numFmtId="3" fontId="13" fillId="36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3" fillId="0" borderId="13" xfId="0" applyFont="1" applyBorder="1" applyAlignment="1">
      <alignment/>
    </xf>
    <xf numFmtId="4" fontId="0" fillId="0" borderId="57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7" fillId="0" borderId="51" xfId="0" applyFont="1" applyBorder="1" applyAlignment="1">
      <alignment/>
    </xf>
    <xf numFmtId="0" fontId="7" fillId="0" borderId="54" xfId="0" applyFont="1" applyBorder="1" applyAlignment="1">
      <alignment/>
    </xf>
    <xf numFmtId="4" fontId="7" fillId="0" borderId="46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57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Alignment="1">
      <alignment horizontal="right"/>
    </xf>
    <xf numFmtId="0" fontId="11" fillId="33" borderId="58" xfId="0" applyFont="1" applyFill="1" applyBorder="1" applyAlignment="1" applyProtection="1">
      <alignment/>
      <protection/>
    </xf>
    <xf numFmtId="0" fontId="9" fillId="34" borderId="59" xfId="0" applyFont="1" applyFill="1" applyBorder="1" applyAlignment="1" applyProtection="1">
      <alignment horizontal="left"/>
      <protection/>
    </xf>
    <xf numFmtId="3" fontId="9" fillId="34" borderId="60" xfId="1" applyNumberFormat="1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 horizontal="center"/>
      <protection/>
    </xf>
    <xf numFmtId="0" fontId="10" fillId="36" borderId="0" xfId="1" applyFont="1" applyFill="1" applyBorder="1" applyAlignment="1" applyProtection="1">
      <alignment/>
      <protection/>
    </xf>
    <xf numFmtId="0" fontId="9" fillId="36" borderId="0" xfId="1" applyFont="1" applyFill="1" applyBorder="1" applyAlignment="1" applyProtection="1">
      <alignment/>
      <protection/>
    </xf>
    <xf numFmtId="3" fontId="9" fillId="36" borderId="18" xfId="2" applyNumberFormat="1" applyFont="1" applyFill="1" applyBorder="1" applyAlignment="1" applyProtection="1">
      <alignment horizontal="center"/>
      <protection/>
    </xf>
    <xf numFmtId="0" fontId="10" fillId="36" borderId="0" xfId="0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>
      <alignment horizontal="center"/>
    </xf>
    <xf numFmtId="3" fontId="10" fillId="36" borderId="0" xfId="0" applyNumberFormat="1" applyFont="1" applyFill="1" applyBorder="1" applyAlignment="1" applyProtection="1">
      <alignment horizontal="center"/>
      <protection/>
    </xf>
    <xf numFmtId="3" fontId="9" fillId="36" borderId="0" xfId="0" applyNumberFormat="1" applyFont="1" applyFill="1" applyBorder="1" applyAlignment="1" applyProtection="1">
      <alignment horizontal="center"/>
      <protection/>
    </xf>
    <xf numFmtId="3" fontId="1" fillId="36" borderId="24" xfId="2" applyNumberFormat="1" applyFont="1" applyFill="1" applyBorder="1" applyAlignment="1" applyProtection="1">
      <alignment horizontal="center"/>
      <protection/>
    </xf>
    <xf numFmtId="3" fontId="7" fillId="36" borderId="0" xfId="2" applyNumberFormat="1" applyFont="1" applyFill="1" applyBorder="1" applyAlignment="1" applyProtection="1">
      <alignment/>
      <protection/>
    </xf>
    <xf numFmtId="0" fontId="9" fillId="36" borderId="32" xfId="2" applyFont="1" applyFill="1" applyBorder="1" applyAlignment="1">
      <alignment horizontal="center"/>
    </xf>
    <xf numFmtId="3" fontId="9" fillId="36" borderId="32" xfId="2" applyNumberFormat="1" applyFont="1" applyFill="1" applyBorder="1" applyAlignment="1" applyProtection="1">
      <alignment horizontal="center"/>
      <protection/>
    </xf>
    <xf numFmtId="3" fontId="11" fillId="36" borderId="32" xfId="2" applyNumberFormat="1" applyFont="1" applyFill="1" applyBorder="1" applyAlignment="1" applyProtection="1">
      <alignment horizontal="center"/>
      <protection/>
    </xf>
    <xf numFmtId="0" fontId="0" fillId="35" borderId="61" xfId="0" applyFill="1" applyBorder="1" applyAlignment="1">
      <alignment/>
    </xf>
    <xf numFmtId="3" fontId="0" fillId="35" borderId="62" xfId="0" applyNumberFormat="1" applyFill="1" applyBorder="1" applyAlignment="1">
      <alignment horizontal="center"/>
    </xf>
    <xf numFmtId="0" fontId="0" fillId="35" borderId="63" xfId="0" applyFill="1" applyBorder="1" applyAlignment="1">
      <alignment/>
    </xf>
    <xf numFmtId="0" fontId="0" fillId="35" borderId="15" xfId="0" applyFill="1" applyBorder="1" applyAlignment="1">
      <alignment/>
    </xf>
    <xf numFmtId="3" fontId="0" fillId="35" borderId="64" xfId="0" applyNumberFormat="1" applyFill="1" applyBorder="1" applyAlignment="1">
      <alignment horizontal="center"/>
    </xf>
    <xf numFmtId="0" fontId="0" fillId="35" borderId="57" xfId="0" applyFill="1" applyBorder="1" applyAlignment="1">
      <alignment/>
    </xf>
    <xf numFmtId="3" fontId="0" fillId="35" borderId="65" xfId="0" applyNumberFormat="1" applyFill="1" applyBorder="1" applyAlignment="1">
      <alignment horizontal="center"/>
    </xf>
    <xf numFmtId="9" fontId="0" fillId="35" borderId="36" xfId="48" applyFont="1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11" xfId="0" applyFill="1" applyBorder="1" applyAlignment="1">
      <alignment/>
    </xf>
    <xf numFmtId="3" fontId="0" fillId="35" borderId="66" xfId="0" applyNumberFormat="1" applyFill="1" applyBorder="1" applyAlignment="1">
      <alignment horizontal="center"/>
    </xf>
    <xf numFmtId="0" fontId="0" fillId="35" borderId="37" xfId="0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5" borderId="36" xfId="0" applyFill="1" applyBorder="1" applyAlignment="1">
      <alignment horizontal="left"/>
    </xf>
    <xf numFmtId="0" fontId="6" fillId="35" borderId="48" xfId="0" applyFont="1" applyFill="1" applyBorder="1" applyAlignment="1">
      <alignment/>
    </xf>
    <xf numFmtId="3" fontId="0" fillId="35" borderId="67" xfId="0" applyNumberFormat="1" applyFill="1" applyBorder="1" applyAlignment="1">
      <alignment horizontal="center"/>
    </xf>
    <xf numFmtId="0" fontId="0" fillId="35" borderId="68" xfId="0" applyFill="1" applyBorder="1" applyAlignment="1">
      <alignment/>
    </xf>
    <xf numFmtId="0" fontId="0" fillId="35" borderId="69" xfId="0" applyFill="1" applyBorder="1" applyAlignment="1">
      <alignment/>
    </xf>
    <xf numFmtId="3" fontId="0" fillId="35" borderId="32" xfId="0" applyNumberForma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0" fillId="35" borderId="33" xfId="0" applyFill="1" applyBorder="1" applyAlignment="1">
      <alignment horizontal="center"/>
    </xf>
    <xf numFmtId="0" fontId="0" fillId="35" borderId="48" xfId="0" applyFill="1" applyBorder="1" applyAlignment="1">
      <alignment/>
    </xf>
    <xf numFmtId="0" fontId="0" fillId="35" borderId="50" xfId="0" applyFill="1" applyBorder="1" applyAlignment="1">
      <alignment/>
    </xf>
    <xf numFmtId="3" fontId="0" fillId="35" borderId="28" xfId="0" applyNumberFormat="1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36" xfId="0" applyFont="1" applyFill="1" applyBorder="1" applyAlignment="1">
      <alignment/>
    </xf>
    <xf numFmtId="0" fontId="0" fillId="35" borderId="62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0" fillId="35" borderId="61" xfId="0" applyFont="1" applyFill="1" applyBorder="1" applyAlignment="1">
      <alignment/>
    </xf>
    <xf numFmtId="3" fontId="0" fillId="35" borderId="39" xfId="0" applyNumberFormat="1" applyFont="1" applyFill="1" applyBorder="1" applyAlignment="1">
      <alignment horizontal="center"/>
    </xf>
    <xf numFmtId="0" fontId="0" fillId="35" borderId="6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5" borderId="64" xfId="0" applyNumberFormat="1" applyFont="1" applyFill="1" applyBorder="1" applyAlignment="1">
      <alignment horizontal="center"/>
    </xf>
    <xf numFmtId="0" fontId="0" fillId="35" borderId="57" xfId="0" applyFont="1" applyFill="1" applyBorder="1" applyAlignment="1">
      <alignment/>
    </xf>
    <xf numFmtId="3" fontId="0" fillId="35" borderId="65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3" fontId="0" fillId="35" borderId="66" xfId="0" applyNumberFormat="1" applyFont="1" applyFill="1" applyBorder="1" applyAlignment="1">
      <alignment horizontal="center"/>
    </xf>
    <xf numFmtId="0" fontId="0" fillId="35" borderId="37" xfId="0" applyFont="1" applyFill="1" applyBorder="1" applyAlignment="1">
      <alignment/>
    </xf>
    <xf numFmtId="0" fontId="0" fillId="35" borderId="48" xfId="0" applyFont="1" applyFill="1" applyBorder="1" applyAlignment="1">
      <alignment/>
    </xf>
    <xf numFmtId="3" fontId="0" fillId="35" borderId="67" xfId="0" applyNumberFormat="1" applyFont="1" applyFill="1" applyBorder="1" applyAlignment="1">
      <alignment horizontal="center"/>
    </xf>
    <xf numFmtId="0" fontId="0" fillId="35" borderId="68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35" borderId="62" xfId="0" applyFont="1" applyFill="1" applyBorder="1" applyAlignment="1">
      <alignment horizontal="center"/>
    </xf>
    <xf numFmtId="3" fontId="0" fillId="35" borderId="31" xfId="0" applyNumberFormat="1" applyFill="1" applyBorder="1" applyAlignment="1">
      <alignment horizontal="center"/>
    </xf>
    <xf numFmtId="3" fontId="0" fillId="35" borderId="13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0" fillId="35" borderId="16" xfId="0" applyFill="1" applyBorder="1" applyAlignment="1">
      <alignment/>
    </xf>
    <xf numFmtId="3" fontId="14" fillId="33" borderId="0" xfId="0" applyNumberFormat="1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3" fontId="14" fillId="35" borderId="0" xfId="2" applyNumberFormat="1" applyFont="1" applyFill="1" applyBorder="1" applyAlignment="1" applyProtection="1">
      <alignment/>
      <protection/>
    </xf>
    <xf numFmtId="3" fontId="15" fillId="33" borderId="0" xfId="0" applyNumberFormat="1" applyFont="1" applyFill="1" applyBorder="1" applyAlignment="1" applyProtection="1">
      <alignment/>
      <protection/>
    </xf>
    <xf numFmtId="3" fontId="3" fillId="34" borderId="70" xfId="4" applyNumberFormat="1" applyFont="1" applyFill="1" applyBorder="1" applyAlignment="1" applyProtection="1">
      <alignment horizontal="center"/>
      <protection/>
    </xf>
    <xf numFmtId="3" fontId="9" fillId="36" borderId="0" xfId="1" applyNumberFormat="1" applyFont="1" applyFill="1" applyBorder="1" applyAlignment="1" applyProtection="1">
      <alignment horizontal="center"/>
      <protection/>
    </xf>
    <xf numFmtId="0" fontId="11" fillId="36" borderId="32" xfId="4" applyFont="1" applyFill="1" applyBorder="1" applyAlignment="1" applyProtection="1">
      <alignment horizontal="center"/>
      <protection/>
    </xf>
    <xf numFmtId="3" fontId="2" fillId="35" borderId="71" xfId="4" applyNumberFormat="1" applyFont="1" applyFill="1" applyBorder="1" applyAlignment="1" applyProtection="1">
      <alignment horizontal="center"/>
      <protection/>
    </xf>
    <xf numFmtId="3" fontId="12" fillId="36" borderId="32" xfId="4" applyNumberFormat="1" applyFont="1" applyFill="1" applyBorder="1" applyAlignment="1" applyProtection="1">
      <alignment horizontal="center"/>
      <protection/>
    </xf>
    <xf numFmtId="3" fontId="2" fillId="35" borderId="72" xfId="4" applyNumberFormat="1" applyFont="1" applyFill="1" applyBorder="1" applyAlignment="1" applyProtection="1">
      <alignment horizontal="center"/>
      <protection/>
    </xf>
    <xf numFmtId="0" fontId="3" fillId="34" borderId="73" xfId="4" applyFont="1" applyFill="1" applyBorder="1" applyAlignment="1" applyProtection="1">
      <alignment horizontal="center"/>
      <protection/>
    </xf>
    <xf numFmtId="3" fontId="2" fillId="35" borderId="42" xfId="4" applyNumberFormat="1" applyFont="1" applyFill="1" applyBorder="1" applyAlignment="1" applyProtection="1">
      <alignment horizontal="center"/>
      <protection/>
    </xf>
    <xf numFmtId="3" fontId="3" fillId="34" borderId="73" xfId="4" applyNumberFormat="1" applyFont="1" applyFill="1" applyBorder="1" applyAlignment="1" applyProtection="1">
      <alignment horizontal="center"/>
      <protection/>
    </xf>
    <xf numFmtId="3" fontId="11" fillId="36" borderId="32" xfId="4" applyNumberFormat="1" applyFont="1" applyFill="1" applyBorder="1" applyAlignment="1" applyProtection="1">
      <alignment horizontal="center"/>
      <protection/>
    </xf>
    <xf numFmtId="3" fontId="9" fillId="36" borderId="24" xfId="1" applyNumberFormat="1" applyFont="1" applyFill="1" applyBorder="1" applyAlignment="1" applyProtection="1">
      <alignment horizontal="center"/>
      <protection/>
    </xf>
    <xf numFmtId="3" fontId="10" fillId="36" borderId="24" xfId="0" applyNumberFormat="1" applyFont="1" applyFill="1" applyBorder="1" applyAlignment="1" applyProtection="1">
      <alignment horizontal="center"/>
      <protection/>
    </xf>
    <xf numFmtId="3" fontId="12" fillId="36" borderId="24" xfId="4" applyNumberFormat="1" applyFont="1" applyFill="1" applyBorder="1" applyAlignment="1" applyProtection="1">
      <alignment horizontal="center"/>
      <protection/>
    </xf>
    <xf numFmtId="3" fontId="2" fillId="35" borderId="74" xfId="4" applyNumberFormat="1" applyFont="1" applyFill="1" applyBorder="1" applyAlignment="1" applyProtection="1">
      <alignment horizontal="center"/>
      <protection/>
    </xf>
    <xf numFmtId="3" fontId="12" fillId="36" borderId="0" xfId="4" applyNumberFormat="1" applyFont="1" applyFill="1" applyBorder="1" applyAlignment="1" applyProtection="1">
      <alignment horizontal="center"/>
      <protection/>
    </xf>
    <xf numFmtId="3" fontId="2" fillId="35" borderId="75" xfId="4" applyNumberFormat="1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3" fontId="0" fillId="0" borderId="16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3" fontId="1" fillId="0" borderId="34" xfId="2" applyNumberFormat="1" applyFont="1" applyFill="1" applyBorder="1" applyAlignment="1" applyProtection="1">
      <alignment horizontal="center"/>
      <protection/>
    </xf>
    <xf numFmtId="3" fontId="1" fillId="0" borderId="24" xfId="2" applyNumberFormat="1" applyFont="1" applyFill="1" applyBorder="1" applyAlignment="1">
      <alignment horizontal="center"/>
    </xf>
    <xf numFmtId="3" fontId="3" fillId="0" borderId="25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3" fontId="1" fillId="0" borderId="76" xfId="0" applyNumberFormat="1" applyFont="1" applyFill="1" applyBorder="1" applyAlignment="1" applyProtection="1">
      <alignment horizontal="center"/>
      <protection/>
    </xf>
    <xf numFmtId="3" fontId="0" fillId="0" borderId="77" xfId="0" applyNumberFormat="1" applyFont="1" applyFill="1" applyBorder="1" applyAlignment="1">
      <alignment horizontal="center"/>
    </xf>
    <xf numFmtId="3" fontId="2" fillId="0" borderId="77" xfId="0" applyNumberFormat="1" applyFont="1" applyFill="1" applyBorder="1" applyAlignment="1" applyProtection="1">
      <alignment horizontal="center"/>
      <protection/>
    </xf>
    <xf numFmtId="3" fontId="0" fillId="0" borderId="78" xfId="0" applyNumberFormat="1" applyFont="1" applyFill="1" applyBorder="1" applyAlignment="1" applyProtection="1">
      <alignment horizontal="center"/>
      <protection locked="0"/>
    </xf>
    <xf numFmtId="0" fontId="0" fillId="0" borderId="79" xfId="0" applyFont="1" applyFill="1" applyBorder="1" applyAlignment="1">
      <alignment/>
    </xf>
    <xf numFmtId="3" fontId="2" fillId="0" borderId="79" xfId="0" applyNumberFormat="1" applyFont="1" applyFill="1" applyBorder="1" applyAlignment="1" applyProtection="1">
      <alignment horizontal="center"/>
      <protection locked="0"/>
    </xf>
    <xf numFmtId="3" fontId="1" fillId="0" borderId="8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3" fillId="0" borderId="51" xfId="0" applyNumberFormat="1" applyFont="1" applyFill="1" applyBorder="1" applyAlignment="1" applyProtection="1">
      <alignment/>
      <protection/>
    </xf>
    <xf numFmtId="3" fontId="3" fillId="0" borderId="54" xfId="0" applyNumberFormat="1" applyFont="1" applyFill="1" applyBorder="1" applyAlignment="1" applyProtection="1">
      <alignment/>
      <protection/>
    </xf>
    <xf numFmtId="3" fontId="1" fillId="0" borderId="14" xfId="2" applyNumberFormat="1" applyFont="1" applyFill="1" applyBorder="1" applyAlignment="1" applyProtection="1">
      <alignment horizontal="center"/>
      <protection/>
    </xf>
    <xf numFmtId="3" fontId="1" fillId="34" borderId="81" xfId="1" applyNumberFormat="1" applyFont="1" applyFill="1" applyBorder="1" applyAlignment="1" applyProtection="1">
      <alignment/>
      <protection/>
    </xf>
    <xf numFmtId="3" fontId="3" fillId="0" borderId="14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3" fontId="3" fillId="0" borderId="34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3" fillId="0" borderId="47" xfId="0" applyNumberFormat="1" applyFont="1" applyFill="1" applyBorder="1" applyAlignment="1" applyProtection="1">
      <alignment horizontal="center"/>
      <protection/>
    </xf>
    <xf numFmtId="3" fontId="0" fillId="0" borderId="56" xfId="0" applyNumberFormat="1" applyFont="1" applyFill="1" applyBorder="1" applyAlignment="1" applyProtection="1">
      <alignment/>
      <protection/>
    </xf>
    <xf numFmtId="0" fontId="1" fillId="0" borderId="45" xfId="0" applyFont="1" applyFill="1" applyBorder="1" applyAlignment="1" applyProtection="1">
      <alignment/>
      <protection/>
    </xf>
    <xf numFmtId="0" fontId="1" fillId="0" borderId="54" xfId="0" applyFont="1" applyFill="1" applyBorder="1" applyAlignment="1" applyProtection="1">
      <alignment/>
      <protection/>
    </xf>
    <xf numFmtId="9" fontId="1" fillId="34" borderId="14" xfId="48" applyFont="1" applyFill="1" applyBorder="1" applyAlignment="1" applyProtection="1">
      <alignment horizontal="center"/>
      <protection/>
    </xf>
    <xf numFmtId="9" fontId="0" fillId="0" borderId="14" xfId="48" applyFont="1" applyFill="1" applyBorder="1" applyAlignment="1" applyProtection="1">
      <alignment horizontal="center"/>
      <protection/>
    </xf>
    <xf numFmtId="3" fontId="1" fillId="34" borderId="14" xfId="1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3" fillId="0" borderId="2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6" borderId="0" xfId="0" applyFont="1" applyFill="1" applyAlignment="1">
      <alignment horizontal="center"/>
    </xf>
    <xf numFmtId="3" fontId="19" fillId="37" borderId="14" xfId="0" applyNumberFormat="1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3" fontId="20" fillId="36" borderId="34" xfId="0" applyNumberFormat="1" applyFont="1" applyFill="1" applyBorder="1" applyAlignment="1">
      <alignment horizontal="center"/>
    </xf>
    <xf numFmtId="3" fontId="20" fillId="36" borderId="24" xfId="0" applyNumberFormat="1" applyFont="1" applyFill="1" applyBorder="1" applyAlignment="1">
      <alignment horizontal="center"/>
    </xf>
    <xf numFmtId="3" fontId="20" fillId="36" borderId="14" xfId="0" applyNumberFormat="1" applyFont="1" applyFill="1" applyBorder="1" applyAlignment="1">
      <alignment horizontal="center"/>
    </xf>
    <xf numFmtId="0" fontId="20" fillId="36" borderId="34" xfId="0" applyFont="1" applyFill="1" applyBorder="1" applyAlignment="1">
      <alignment horizontal="center"/>
    </xf>
    <xf numFmtId="0" fontId="20" fillId="36" borderId="24" xfId="0" applyFont="1" applyFill="1" applyBorder="1" applyAlignment="1">
      <alignment horizontal="center"/>
    </xf>
    <xf numFmtId="9" fontId="19" fillId="34" borderId="14" xfId="48" applyFont="1" applyFill="1" applyBorder="1" applyAlignment="1">
      <alignment horizontal="center"/>
    </xf>
    <xf numFmtId="9" fontId="20" fillId="0" borderId="34" xfId="48" applyFont="1" applyBorder="1" applyAlignment="1">
      <alignment horizontal="center"/>
    </xf>
    <xf numFmtId="9" fontId="20" fillId="0" borderId="24" xfId="48" applyFont="1" applyBorder="1" applyAlignment="1">
      <alignment horizontal="center"/>
    </xf>
    <xf numFmtId="9" fontId="20" fillId="0" borderId="14" xfId="48" applyFont="1" applyBorder="1" applyAlignment="1">
      <alignment horizontal="center"/>
    </xf>
    <xf numFmtId="9" fontId="20" fillId="0" borderId="47" xfId="48" applyFont="1" applyBorder="1" applyAlignment="1">
      <alignment horizontal="center"/>
    </xf>
    <xf numFmtId="9" fontId="20" fillId="0" borderId="18" xfId="48" applyFont="1" applyBorder="1" applyAlignment="1">
      <alignment horizontal="center"/>
    </xf>
    <xf numFmtId="0" fontId="20" fillId="0" borderId="18" xfId="0" applyFont="1" applyBorder="1" applyAlignment="1">
      <alignment/>
    </xf>
    <xf numFmtId="3" fontId="9" fillId="33" borderId="38" xfId="2" applyNumberFormat="1" applyFont="1" applyFill="1" applyBorder="1" applyAlignment="1" applyProtection="1">
      <alignment horizontal="center"/>
      <protection/>
    </xf>
    <xf numFmtId="3" fontId="9" fillId="33" borderId="82" xfId="2" applyNumberFormat="1" applyFont="1" applyFill="1" applyBorder="1" applyAlignment="1" applyProtection="1">
      <alignment horizontal="center"/>
      <protection/>
    </xf>
    <xf numFmtId="3" fontId="9" fillId="33" borderId="83" xfId="2" applyNumberFormat="1" applyFont="1" applyFill="1" applyBorder="1" applyAlignment="1" applyProtection="1">
      <alignment horizontal="center"/>
      <protection/>
    </xf>
    <xf numFmtId="9" fontId="3" fillId="34" borderId="41" xfId="48" applyFont="1" applyFill="1" applyBorder="1" applyAlignment="1" applyProtection="1">
      <alignment horizontal="center"/>
      <protection/>
    </xf>
    <xf numFmtId="9" fontId="3" fillId="34" borderId="70" xfId="48" applyFont="1" applyFill="1" applyBorder="1" applyAlignment="1" applyProtection="1">
      <alignment horizontal="center"/>
      <protection/>
    </xf>
    <xf numFmtId="9" fontId="2" fillId="35" borderId="71" xfId="48" applyFont="1" applyFill="1" applyBorder="1" applyAlignment="1" applyProtection="1">
      <alignment horizontal="center"/>
      <protection/>
    </xf>
    <xf numFmtId="9" fontId="2" fillId="35" borderId="72" xfId="48" applyFont="1" applyFill="1" applyBorder="1" applyAlignment="1" applyProtection="1">
      <alignment horizontal="center"/>
      <protection/>
    </xf>
    <xf numFmtId="9" fontId="3" fillId="34" borderId="73" xfId="48" applyFont="1" applyFill="1" applyBorder="1" applyAlignment="1" applyProtection="1">
      <alignment horizontal="center"/>
      <protection/>
    </xf>
    <xf numFmtId="9" fontId="2" fillId="35" borderId="42" xfId="48" applyFont="1" applyFill="1" applyBorder="1" applyAlignment="1" applyProtection="1">
      <alignment horizontal="center"/>
      <protection/>
    </xf>
    <xf numFmtId="9" fontId="2" fillId="35" borderId="74" xfId="48" applyFont="1" applyFill="1" applyBorder="1" applyAlignment="1" applyProtection="1">
      <alignment horizontal="center"/>
      <protection/>
    </xf>
    <xf numFmtId="9" fontId="2" fillId="35" borderId="75" xfId="48" applyFont="1" applyFill="1" applyBorder="1" applyAlignment="1" applyProtection="1">
      <alignment horizontal="center"/>
      <protection/>
    </xf>
    <xf numFmtId="0" fontId="1" fillId="35" borderId="24" xfId="2" applyFont="1" applyFill="1" applyBorder="1" applyAlignment="1">
      <alignment horizontal="center"/>
    </xf>
    <xf numFmtId="0" fontId="10" fillId="36" borderId="38" xfId="0" applyFont="1" applyFill="1" applyBorder="1" applyAlignment="1" applyProtection="1">
      <alignment horizontal="center"/>
      <protection locked="0"/>
    </xf>
    <xf numFmtId="3" fontId="10" fillId="0" borderId="18" xfId="0" applyNumberFormat="1" applyFont="1" applyFill="1" applyBorder="1" applyAlignment="1" applyProtection="1">
      <alignment/>
      <protection/>
    </xf>
    <xf numFmtId="9" fontId="10" fillId="0" borderId="18" xfId="48" applyFont="1" applyFill="1" applyBorder="1" applyAlignment="1" applyProtection="1">
      <alignment/>
      <protection/>
    </xf>
    <xf numFmtId="3" fontId="10" fillId="0" borderId="84" xfId="0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9" fontId="3" fillId="34" borderId="85" xfId="48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4" fontId="17" fillId="0" borderId="39" xfId="0" applyNumberFormat="1" applyFont="1" applyBorder="1" applyAlignment="1">
      <alignment/>
    </xf>
    <xf numFmtId="4" fontId="17" fillId="0" borderId="13" xfId="0" applyNumberFormat="1" applyFont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/>
    </xf>
    <xf numFmtId="4" fontId="18" fillId="35" borderId="13" xfId="0" applyNumberFormat="1" applyFont="1" applyFill="1" applyBorder="1" applyAlignment="1">
      <alignment/>
    </xf>
    <xf numFmtId="4" fontId="1" fillId="34" borderId="49" xfId="0" applyNumberFormat="1" applyFont="1" applyFill="1" applyBorder="1" applyAlignment="1">
      <alignment/>
    </xf>
    <xf numFmtId="4" fontId="17" fillId="0" borderId="86" xfId="0" applyNumberFormat="1" applyFont="1" applyBorder="1" applyAlignment="1">
      <alignment/>
    </xf>
    <xf numFmtId="4" fontId="17" fillId="0" borderId="87" xfId="0" applyNumberFormat="1" applyFont="1" applyBorder="1" applyAlignment="1">
      <alignment/>
    </xf>
    <xf numFmtId="4" fontId="1" fillId="34" borderId="87" xfId="0" applyNumberFormat="1" applyFont="1" applyFill="1" applyBorder="1" applyAlignment="1">
      <alignment/>
    </xf>
    <xf numFmtId="4" fontId="1" fillId="0" borderId="87" xfId="0" applyNumberFormat="1" applyFont="1" applyBorder="1" applyAlignment="1">
      <alignment/>
    </xf>
    <xf numFmtId="4" fontId="0" fillId="0" borderId="87" xfId="0" applyNumberFormat="1" applyFont="1" applyBorder="1" applyAlignment="1">
      <alignment/>
    </xf>
    <xf numFmtId="4" fontId="1" fillId="0" borderId="87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0" fontId="11" fillId="33" borderId="25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9" fillId="34" borderId="88" xfId="0" applyFont="1" applyFill="1" applyBorder="1" applyAlignment="1" applyProtection="1">
      <alignment horizontal="left"/>
      <protection/>
    </xf>
    <xf numFmtId="0" fontId="9" fillId="33" borderId="89" xfId="1" applyFont="1" applyFill="1" applyBorder="1" applyAlignment="1" applyProtection="1">
      <alignment/>
      <protection/>
    </xf>
    <xf numFmtId="9" fontId="1" fillId="0" borderId="90" xfId="48" applyFont="1" applyFill="1" applyBorder="1" applyAlignment="1" applyProtection="1">
      <alignment horizontal="right"/>
      <protection locked="0"/>
    </xf>
    <xf numFmtId="9" fontId="1" fillId="0" borderId="91" xfId="48" applyFont="1" applyFill="1" applyBorder="1" applyAlignment="1" applyProtection="1">
      <alignment horizontal="right"/>
      <protection locked="0"/>
    </xf>
    <xf numFmtId="9" fontId="0" fillId="0" borderId="90" xfId="48" applyFont="1" applyFill="1" applyBorder="1" applyAlignment="1" applyProtection="1">
      <alignment horizontal="right"/>
      <protection/>
    </xf>
    <xf numFmtId="9" fontId="0" fillId="0" borderId="92" xfId="48" applyFont="1" applyFill="1" applyBorder="1" applyAlignment="1" applyProtection="1">
      <alignment horizontal="right"/>
      <protection/>
    </xf>
    <xf numFmtId="9" fontId="0" fillId="0" borderId="54" xfId="48" applyFont="1" applyFill="1" applyBorder="1" applyAlignment="1" applyProtection="1">
      <alignment horizontal="right"/>
      <protection/>
    </xf>
    <xf numFmtId="3" fontId="0" fillId="0" borderId="90" xfId="0" applyNumberFormat="1" applyFont="1" applyFill="1" applyBorder="1" applyAlignment="1" applyProtection="1">
      <alignment horizontal="right"/>
      <protection/>
    </xf>
    <xf numFmtId="3" fontId="0" fillId="0" borderId="92" xfId="0" applyNumberFormat="1" applyFont="1" applyFill="1" applyBorder="1" applyAlignment="1" applyProtection="1">
      <alignment horizontal="right"/>
      <protection/>
    </xf>
    <xf numFmtId="3" fontId="0" fillId="0" borderId="54" xfId="0" applyNumberFormat="1" applyFont="1" applyFill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0" fillId="0" borderId="92" xfId="0" applyNumberFormat="1" applyFont="1" applyFill="1" applyBorder="1" applyAlignment="1" applyProtection="1">
      <alignment horizontal="right"/>
      <protection locked="0"/>
    </xf>
    <xf numFmtId="3" fontId="0" fillId="0" borderId="90" xfId="0" applyNumberFormat="1" applyFont="1" applyFill="1" applyBorder="1" applyAlignment="1" applyProtection="1">
      <alignment horizontal="right"/>
      <protection locked="0"/>
    </xf>
    <xf numFmtId="3" fontId="0" fillId="0" borderId="93" xfId="0" applyNumberFormat="1" applyFont="1" applyFill="1" applyBorder="1" applyAlignment="1" applyProtection="1">
      <alignment horizontal="right"/>
      <protection locked="0"/>
    </xf>
    <xf numFmtId="3" fontId="0" fillId="0" borderId="54" xfId="0" applyNumberFormat="1" applyFont="1" applyFill="1" applyBorder="1" applyAlignment="1" applyProtection="1">
      <alignment horizontal="right"/>
      <protection locked="0"/>
    </xf>
    <xf numFmtId="3" fontId="1" fillId="34" borderId="14" xfId="4" applyNumberFormat="1" applyFont="1" applyFill="1" applyBorder="1" applyAlignment="1" applyProtection="1">
      <alignment/>
      <protection/>
    </xf>
    <xf numFmtId="3" fontId="1" fillId="0" borderId="18" xfId="4" applyNumberFormat="1" applyFont="1" applyFill="1" applyBorder="1" applyAlignment="1" applyProtection="1">
      <alignment/>
      <protection/>
    </xf>
    <xf numFmtId="3" fontId="1" fillId="34" borderId="45" xfId="4" applyNumberFormat="1" applyFont="1" applyFill="1" applyBorder="1" applyAlignment="1" applyProtection="1">
      <alignment horizontal="right"/>
      <protection/>
    </xf>
    <xf numFmtId="3" fontId="0" fillId="34" borderId="90" xfId="0" applyNumberFormat="1" applyFont="1" applyFill="1" applyBorder="1" applyAlignment="1" applyProtection="1">
      <alignment horizontal="right"/>
      <protection/>
    </xf>
    <xf numFmtId="3" fontId="0" fillId="34" borderId="92" xfId="0" applyNumberFormat="1" applyFont="1" applyFill="1" applyBorder="1" applyAlignment="1" applyProtection="1">
      <alignment horizontal="right"/>
      <protection/>
    </xf>
    <xf numFmtId="3" fontId="0" fillId="34" borderId="90" xfId="4" applyNumberFormat="1" applyFont="1" applyFill="1" applyBorder="1" applyAlignment="1" applyProtection="1">
      <alignment horizontal="right"/>
      <protection/>
    </xf>
    <xf numFmtId="3" fontId="1" fillId="34" borderId="90" xfId="0" applyNumberFormat="1" applyFont="1" applyFill="1" applyBorder="1" applyAlignment="1" applyProtection="1">
      <alignment horizontal="right"/>
      <protection/>
    </xf>
    <xf numFmtId="3" fontId="0" fillId="34" borderId="93" xfId="0" applyNumberFormat="1" applyFont="1" applyFill="1" applyBorder="1" applyAlignment="1" applyProtection="1">
      <alignment horizontal="right"/>
      <protection/>
    </xf>
    <xf numFmtId="3" fontId="0" fillId="34" borderId="92" xfId="4" applyNumberFormat="1" applyFont="1" applyFill="1" applyBorder="1" applyAlignment="1" applyProtection="1">
      <alignment horizontal="right"/>
      <protection/>
    </xf>
    <xf numFmtId="3" fontId="1" fillId="34" borderId="90" xfId="4" applyNumberFormat="1" applyFont="1" applyFill="1" applyBorder="1" applyAlignment="1" applyProtection="1">
      <alignment horizontal="right"/>
      <protection/>
    </xf>
    <xf numFmtId="3" fontId="1" fillId="34" borderId="92" xfId="0" applyNumberFormat="1" applyFont="1" applyFill="1" applyBorder="1" applyAlignment="1" applyProtection="1">
      <alignment horizontal="right"/>
      <protection/>
    </xf>
    <xf numFmtId="3" fontId="1" fillId="0" borderId="14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0" fillId="0" borderId="77" xfId="4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1" fillId="34" borderId="94" xfId="1" applyNumberFormat="1" applyFont="1" applyFill="1" applyBorder="1" applyAlignment="1" applyProtection="1">
      <alignment/>
      <protection/>
    </xf>
    <xf numFmtId="3" fontId="1" fillId="34" borderId="95" xfId="1" applyNumberFormat="1" applyFont="1" applyFill="1" applyBorder="1" applyAlignment="1" applyProtection="1">
      <alignment/>
      <protection/>
    </xf>
    <xf numFmtId="3" fontId="1" fillId="34" borderId="96" xfId="1" applyNumberFormat="1" applyFont="1" applyFill="1" applyBorder="1" applyAlignment="1" applyProtection="1">
      <alignment/>
      <protection/>
    </xf>
    <xf numFmtId="3" fontId="1" fillId="34" borderId="97" xfId="1" applyNumberFormat="1" applyFont="1" applyFill="1" applyBorder="1" applyAlignment="1" applyProtection="1">
      <alignment/>
      <protection/>
    </xf>
    <xf numFmtId="3" fontId="1" fillId="34" borderId="98" xfId="1" applyNumberFormat="1" applyFont="1" applyFill="1" applyBorder="1" applyAlignment="1" applyProtection="1">
      <alignment/>
      <protection/>
    </xf>
    <xf numFmtId="3" fontId="1" fillId="34" borderId="99" xfId="1" applyNumberFormat="1" applyFont="1" applyFill="1" applyBorder="1" applyAlignment="1" applyProtection="1">
      <alignment/>
      <protection/>
    </xf>
    <xf numFmtId="3" fontId="0" fillId="0" borderId="14" xfId="4" applyNumberFormat="1" applyFont="1" applyFill="1" applyBorder="1" applyAlignment="1" applyProtection="1">
      <alignment/>
      <protection/>
    </xf>
    <xf numFmtId="3" fontId="0" fillId="0" borderId="100" xfId="4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101" xfId="4" applyNumberFormat="1" applyFont="1" applyFill="1" applyBorder="1" applyAlignment="1" applyProtection="1">
      <alignment/>
      <protection/>
    </xf>
    <xf numFmtId="3" fontId="0" fillId="0" borderId="102" xfId="0" applyNumberFormat="1" applyFont="1" applyFill="1" applyBorder="1" applyAlignment="1" applyProtection="1">
      <alignment/>
      <protection locked="0"/>
    </xf>
    <xf numFmtId="3" fontId="0" fillId="0" borderId="101" xfId="0" applyNumberFormat="1" applyFont="1" applyFill="1" applyBorder="1" applyAlignment="1" applyProtection="1">
      <alignment/>
      <protection locked="0"/>
    </xf>
    <xf numFmtId="3" fontId="0" fillId="0" borderId="103" xfId="4" applyNumberFormat="1" applyFont="1" applyFill="1" applyBorder="1" applyAlignment="1" applyProtection="1">
      <alignment/>
      <protection/>
    </xf>
    <xf numFmtId="3" fontId="0" fillId="0" borderId="104" xfId="0" applyNumberFormat="1" applyFont="1" applyFill="1" applyBorder="1" applyAlignment="1" applyProtection="1">
      <alignment/>
      <protection locked="0"/>
    </xf>
    <xf numFmtId="3" fontId="0" fillId="0" borderId="105" xfId="0" applyNumberFormat="1" applyFont="1" applyFill="1" applyBorder="1" applyAlignment="1" applyProtection="1">
      <alignment/>
      <protection locked="0"/>
    </xf>
    <xf numFmtId="3" fontId="0" fillId="0" borderId="106" xfId="0" applyNumberFormat="1" applyFont="1" applyFill="1" applyBorder="1" applyAlignment="1" applyProtection="1">
      <alignment/>
      <protection locked="0"/>
    </xf>
    <xf numFmtId="3" fontId="0" fillId="0" borderId="107" xfId="0" applyNumberFormat="1" applyFont="1" applyFill="1" applyBorder="1" applyAlignment="1" applyProtection="1">
      <alignment/>
      <protection locked="0"/>
    </xf>
    <xf numFmtId="3" fontId="0" fillId="0" borderId="46" xfId="4" applyNumberFormat="1" applyFont="1" applyFill="1" applyBorder="1" applyAlignment="1" applyProtection="1">
      <alignment/>
      <protection/>
    </xf>
    <xf numFmtId="3" fontId="0" fillId="0" borderId="108" xfId="0" applyNumberFormat="1" applyFont="1" applyFill="1" applyBorder="1" applyAlignment="1" applyProtection="1">
      <alignment/>
      <protection locked="0"/>
    </xf>
    <xf numFmtId="3" fontId="1" fillId="34" borderId="46" xfId="4" applyNumberFormat="1" applyFont="1" applyFill="1" applyBorder="1" applyAlignment="1" applyProtection="1">
      <alignment/>
      <protection/>
    </xf>
    <xf numFmtId="3" fontId="1" fillId="34" borderId="100" xfId="1" applyNumberFormat="1" applyFont="1" applyFill="1" applyBorder="1" applyAlignment="1" applyProtection="1">
      <alignment/>
      <protection/>
    </xf>
    <xf numFmtId="3" fontId="1" fillId="34" borderId="106" xfId="1" applyNumberFormat="1" applyFont="1" applyFill="1" applyBorder="1" applyAlignment="1" applyProtection="1">
      <alignment/>
      <protection/>
    </xf>
    <xf numFmtId="3" fontId="1" fillId="34" borderId="101" xfId="1" applyNumberFormat="1" applyFont="1" applyFill="1" applyBorder="1" applyAlignment="1" applyProtection="1">
      <alignment/>
      <protection/>
    </xf>
    <xf numFmtId="3" fontId="1" fillId="34" borderId="109" xfId="1" applyNumberFormat="1" applyFont="1" applyFill="1" applyBorder="1" applyAlignment="1" applyProtection="1">
      <alignment/>
      <protection/>
    </xf>
    <xf numFmtId="3" fontId="1" fillId="34" borderId="103" xfId="1" applyNumberFormat="1" applyFont="1" applyFill="1" applyBorder="1" applyAlignment="1" applyProtection="1">
      <alignment/>
      <protection/>
    </xf>
    <xf numFmtId="3" fontId="1" fillId="34" borderId="107" xfId="1" applyNumberFormat="1" applyFont="1" applyFill="1" applyBorder="1" applyAlignment="1" applyProtection="1">
      <alignment/>
      <protection/>
    </xf>
    <xf numFmtId="3" fontId="0" fillId="0" borderId="110" xfId="0" applyNumberFormat="1" applyFont="1" applyFill="1" applyBorder="1" applyAlignment="1" applyProtection="1">
      <alignment/>
      <protection locked="0"/>
    </xf>
    <xf numFmtId="3" fontId="0" fillId="0" borderId="111" xfId="0" applyNumberFormat="1" applyFont="1" applyFill="1" applyBorder="1" applyAlignment="1" applyProtection="1">
      <alignment/>
      <protection locked="0"/>
    </xf>
    <xf numFmtId="3" fontId="0" fillId="0" borderId="112" xfId="4" applyNumberFormat="1" applyFont="1" applyFill="1" applyBorder="1" applyAlignment="1" applyProtection="1">
      <alignment/>
      <protection/>
    </xf>
    <xf numFmtId="3" fontId="0" fillId="0" borderId="113" xfId="0" applyNumberFormat="1" applyFont="1" applyFill="1" applyBorder="1" applyAlignment="1" applyProtection="1">
      <alignment/>
      <protection locked="0"/>
    </xf>
    <xf numFmtId="3" fontId="0" fillId="0" borderId="114" xfId="0" applyNumberFormat="1" applyFont="1" applyFill="1" applyBorder="1" applyAlignment="1" applyProtection="1">
      <alignment/>
      <protection locked="0"/>
    </xf>
    <xf numFmtId="3" fontId="0" fillId="0" borderId="115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116" xfId="0" applyNumberFormat="1" applyFont="1" applyFill="1" applyBorder="1" applyAlignment="1" applyProtection="1">
      <alignment/>
      <protection locked="0"/>
    </xf>
    <xf numFmtId="3" fontId="0" fillId="0" borderId="117" xfId="0" applyNumberFormat="1" applyFont="1" applyFill="1" applyBorder="1" applyAlignment="1" applyProtection="1">
      <alignment/>
      <protection locked="0"/>
    </xf>
    <xf numFmtId="3" fontId="0" fillId="0" borderId="118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119" xfId="0" applyNumberFormat="1" applyFont="1" applyFill="1" applyBorder="1" applyAlignment="1" applyProtection="1">
      <alignment/>
      <protection locked="0"/>
    </xf>
    <xf numFmtId="3" fontId="0" fillId="0" borderId="120" xfId="0" applyNumberFormat="1" applyFont="1" applyFill="1" applyBorder="1" applyAlignment="1" applyProtection="1">
      <alignment/>
      <protection locked="0"/>
    </xf>
    <xf numFmtId="3" fontId="0" fillId="0" borderId="121" xfId="4" applyNumberFormat="1" applyFont="1" applyFill="1" applyBorder="1" applyAlignment="1" applyProtection="1">
      <alignment/>
      <protection/>
    </xf>
    <xf numFmtId="3" fontId="0" fillId="0" borderId="122" xfId="4" applyNumberFormat="1" applyFont="1" applyFill="1" applyBorder="1" applyAlignment="1" applyProtection="1">
      <alignment/>
      <protection/>
    </xf>
    <xf numFmtId="3" fontId="0" fillId="0" borderId="122" xfId="0" applyNumberFormat="1" applyFont="1" applyFill="1" applyBorder="1" applyAlignment="1" applyProtection="1">
      <alignment/>
      <protection locked="0"/>
    </xf>
    <xf numFmtId="3" fontId="0" fillId="0" borderId="123" xfId="4" applyNumberFormat="1" applyFont="1" applyFill="1" applyBorder="1" applyAlignment="1" applyProtection="1">
      <alignment/>
      <protection/>
    </xf>
    <xf numFmtId="3" fontId="0" fillId="0" borderId="124" xfId="0" applyNumberFormat="1" applyFont="1" applyFill="1" applyBorder="1" applyAlignment="1" applyProtection="1">
      <alignment/>
      <protection locked="0"/>
    </xf>
    <xf numFmtId="3" fontId="0" fillId="0" borderId="125" xfId="4" applyNumberFormat="1" applyFont="1" applyFill="1" applyBorder="1" applyAlignment="1" applyProtection="1">
      <alignment/>
      <protection/>
    </xf>
    <xf numFmtId="3" fontId="0" fillId="0" borderId="49" xfId="0" applyNumberFormat="1" applyFont="1" applyFill="1" applyBorder="1" applyAlignment="1" applyProtection="1">
      <alignment/>
      <protection locked="0"/>
    </xf>
    <xf numFmtId="3" fontId="0" fillId="0" borderId="126" xfId="4" applyNumberFormat="1" applyFont="1" applyFill="1" applyBorder="1" applyAlignment="1" applyProtection="1">
      <alignment/>
      <protection/>
    </xf>
    <xf numFmtId="3" fontId="0" fillId="0" borderId="127" xfId="0" applyNumberFormat="1" applyFont="1" applyFill="1" applyBorder="1" applyAlignment="1" applyProtection="1">
      <alignment/>
      <protection locked="0"/>
    </xf>
    <xf numFmtId="3" fontId="0" fillId="0" borderId="126" xfId="0" applyNumberFormat="1" applyFont="1" applyFill="1" applyBorder="1" applyAlignment="1" applyProtection="1">
      <alignment/>
      <protection locked="0"/>
    </xf>
    <xf numFmtId="3" fontId="0" fillId="0" borderId="128" xfId="4" applyNumberFormat="1" applyFont="1" applyFill="1" applyBorder="1" applyAlignment="1" applyProtection="1">
      <alignment/>
      <protection/>
    </xf>
    <xf numFmtId="3" fontId="0" fillId="0" borderId="129" xfId="0" applyNumberFormat="1" applyFont="1" applyFill="1" applyBorder="1" applyAlignment="1" applyProtection="1">
      <alignment/>
      <protection locked="0"/>
    </xf>
    <xf numFmtId="3" fontId="0" fillId="0" borderId="130" xfId="0" applyNumberFormat="1" applyFont="1" applyFill="1" applyBorder="1" applyAlignment="1" applyProtection="1">
      <alignment/>
      <protection locked="0"/>
    </xf>
    <xf numFmtId="3" fontId="0" fillId="0" borderId="131" xfId="0" applyNumberFormat="1" applyFont="1" applyFill="1" applyBorder="1" applyAlignment="1" applyProtection="1">
      <alignment/>
      <protection locked="0"/>
    </xf>
    <xf numFmtId="0" fontId="0" fillId="34" borderId="90" xfId="4" applyFont="1" applyFill="1" applyBorder="1" applyAlignment="1" applyProtection="1">
      <alignment horizontal="right"/>
      <protection/>
    </xf>
    <xf numFmtId="0" fontId="0" fillId="34" borderId="132" xfId="0" applyFont="1" applyFill="1" applyBorder="1" applyAlignment="1" applyProtection="1">
      <alignment horizontal="right"/>
      <protection/>
    </xf>
    <xf numFmtId="0" fontId="1" fillId="34" borderId="90" xfId="0" applyFont="1" applyFill="1" applyBorder="1" applyAlignment="1" applyProtection="1">
      <alignment horizontal="right"/>
      <protection/>
    </xf>
    <xf numFmtId="0" fontId="0" fillId="34" borderId="90" xfId="0" applyFont="1" applyFill="1" applyBorder="1" applyAlignment="1" applyProtection="1">
      <alignment horizontal="right"/>
      <protection/>
    </xf>
    <xf numFmtId="0" fontId="1" fillId="34" borderId="133" xfId="0" applyFont="1" applyFill="1" applyBorder="1" applyAlignment="1" applyProtection="1">
      <alignment horizontal="right"/>
      <protection/>
    </xf>
    <xf numFmtId="0" fontId="1" fillId="34" borderId="132" xfId="4" applyFont="1" applyFill="1" applyBorder="1" applyAlignment="1" applyProtection="1">
      <alignment horizontal="right"/>
      <protection/>
    </xf>
    <xf numFmtId="1" fontId="0" fillId="34" borderId="90" xfId="0" applyNumberFormat="1" applyFont="1" applyFill="1" applyBorder="1" applyAlignment="1" applyProtection="1">
      <alignment horizontal="right"/>
      <protection/>
    </xf>
    <xf numFmtId="1" fontId="0" fillId="34" borderId="92" xfId="0" applyNumberFormat="1" applyFont="1" applyFill="1" applyBorder="1" applyAlignment="1" applyProtection="1">
      <alignment horizontal="right"/>
      <protection/>
    </xf>
    <xf numFmtId="0" fontId="0" fillId="34" borderId="92" xfId="4" applyFont="1" applyFill="1" applyBorder="1" applyAlignment="1" applyProtection="1">
      <alignment horizontal="right"/>
      <protection/>
    </xf>
    <xf numFmtId="0" fontId="0" fillId="34" borderId="92" xfId="0" applyFont="1" applyFill="1" applyBorder="1" applyAlignment="1" applyProtection="1">
      <alignment horizontal="right"/>
      <protection/>
    </xf>
    <xf numFmtId="0" fontId="1" fillId="34" borderId="132" xfId="0" applyFont="1" applyFill="1" applyBorder="1" applyAlignment="1" applyProtection="1">
      <alignment horizontal="right"/>
      <protection/>
    </xf>
    <xf numFmtId="0" fontId="1" fillId="34" borderId="91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9" fontId="0" fillId="0" borderId="51" xfId="48" applyFont="1" applyFill="1" applyBorder="1" applyAlignment="1" applyProtection="1">
      <alignment horizontal="right"/>
      <protection/>
    </xf>
    <xf numFmtId="9" fontId="0" fillId="0" borderId="92" xfId="48" applyFont="1" applyFill="1" applyBorder="1" applyAlignment="1" applyProtection="1">
      <alignment horizontal="right"/>
      <protection locked="0"/>
    </xf>
    <xf numFmtId="9" fontId="0" fillId="0" borderId="90" xfId="48" applyFont="1" applyFill="1" applyBorder="1" applyAlignment="1" applyProtection="1">
      <alignment horizontal="right"/>
      <protection locked="0"/>
    </xf>
    <xf numFmtId="9" fontId="0" fillId="0" borderId="93" xfId="48" applyFont="1" applyFill="1" applyBorder="1" applyAlignment="1" applyProtection="1">
      <alignment horizontal="right"/>
      <protection locked="0"/>
    </xf>
    <xf numFmtId="9" fontId="0" fillId="0" borderId="133" xfId="48" applyFont="1" applyFill="1" applyBorder="1" applyAlignment="1" applyProtection="1">
      <alignment horizontal="right"/>
      <protection/>
    </xf>
    <xf numFmtId="9" fontId="0" fillId="0" borderId="54" xfId="48" applyFont="1" applyFill="1" applyBorder="1" applyAlignment="1" applyProtection="1">
      <alignment horizontal="right"/>
      <protection locked="0"/>
    </xf>
    <xf numFmtId="9" fontId="0" fillId="0" borderId="91" xfId="48" applyFont="1" applyFill="1" applyBorder="1" applyAlignment="1" applyProtection="1">
      <alignment horizontal="right"/>
      <protection/>
    </xf>
    <xf numFmtId="3" fontId="1" fillId="34" borderId="14" xfId="0" applyNumberFormat="1" applyFont="1" applyFill="1" applyBorder="1" applyAlignment="1" applyProtection="1">
      <alignment/>
      <protection/>
    </xf>
    <xf numFmtId="3" fontId="1" fillId="0" borderId="24" xfId="4" applyNumberFormat="1" applyFont="1" applyFill="1" applyBorder="1" applyAlignment="1" applyProtection="1">
      <alignment/>
      <protection/>
    </xf>
    <xf numFmtId="3" fontId="1" fillId="0" borderId="45" xfId="4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/>
    </xf>
    <xf numFmtId="3" fontId="0" fillId="0" borderId="132" xfId="0" applyNumberFormat="1" applyFont="1" applyFill="1" applyBorder="1" applyAlignment="1" applyProtection="1">
      <alignment/>
      <protection/>
    </xf>
    <xf numFmtId="3" fontId="0" fillId="0" borderId="92" xfId="0" applyNumberFormat="1" applyFont="1" applyFill="1" applyBorder="1" applyAlignment="1" applyProtection="1">
      <alignment/>
      <protection/>
    </xf>
    <xf numFmtId="3" fontId="1" fillId="0" borderId="90" xfId="4" applyNumberFormat="1" applyFont="1" applyFill="1" applyBorder="1" applyAlignment="1" applyProtection="1">
      <alignment/>
      <protection/>
    </xf>
    <xf numFmtId="3" fontId="1" fillId="0" borderId="90" xfId="0" applyNumberFormat="1" applyFont="1" applyFill="1" applyBorder="1" applyAlignment="1" applyProtection="1">
      <alignment/>
      <protection/>
    </xf>
    <xf numFmtId="3" fontId="1" fillId="0" borderId="92" xfId="0" applyNumberFormat="1" applyFont="1" applyFill="1" applyBorder="1" applyAlignment="1" applyProtection="1">
      <alignment/>
      <protection/>
    </xf>
    <xf numFmtId="3" fontId="1" fillId="0" borderId="92" xfId="4" applyNumberFormat="1" applyFont="1" applyFill="1" applyBorder="1" applyAlignment="1" applyProtection="1">
      <alignment/>
      <protection/>
    </xf>
    <xf numFmtId="3" fontId="1" fillId="34" borderId="45" xfId="4" applyNumberFormat="1" applyFont="1" applyFill="1" applyBorder="1" applyAlignment="1" applyProtection="1">
      <alignment/>
      <protection/>
    </xf>
    <xf numFmtId="3" fontId="0" fillId="34" borderId="90" xfId="0" applyNumberFormat="1" applyFont="1" applyFill="1" applyBorder="1" applyAlignment="1" applyProtection="1">
      <alignment/>
      <protection/>
    </xf>
    <xf numFmtId="3" fontId="0" fillId="34" borderId="132" xfId="0" applyNumberFormat="1" applyFont="1" applyFill="1" applyBorder="1" applyAlignment="1" applyProtection="1">
      <alignment/>
      <protection/>
    </xf>
    <xf numFmtId="3" fontId="0" fillId="34" borderId="92" xfId="0" applyNumberFormat="1" applyFont="1" applyFill="1" applyBorder="1" applyAlignment="1" applyProtection="1">
      <alignment/>
      <protection/>
    </xf>
    <xf numFmtId="3" fontId="1" fillId="34" borderId="90" xfId="4" applyNumberFormat="1" applyFont="1" applyFill="1" applyBorder="1" applyAlignment="1" applyProtection="1">
      <alignment/>
      <protection/>
    </xf>
    <xf numFmtId="3" fontId="1" fillId="34" borderId="90" xfId="0" applyNumberFormat="1" applyFont="1" applyFill="1" applyBorder="1" applyAlignment="1" applyProtection="1">
      <alignment/>
      <protection/>
    </xf>
    <xf numFmtId="3" fontId="1" fillId="34" borderId="92" xfId="0" applyNumberFormat="1" applyFont="1" applyFill="1" applyBorder="1" applyAlignment="1" applyProtection="1">
      <alignment/>
      <protection/>
    </xf>
    <xf numFmtId="3" fontId="1" fillId="34" borderId="92" xfId="4" applyNumberFormat="1" applyFont="1" applyFill="1" applyBorder="1" applyAlignment="1" applyProtection="1">
      <alignment/>
      <protection/>
    </xf>
    <xf numFmtId="3" fontId="1" fillId="0" borderId="0" xfId="4" applyNumberFormat="1" applyFont="1" applyFill="1" applyBorder="1" applyAlignment="1" applyProtection="1">
      <alignment/>
      <protection/>
    </xf>
    <xf numFmtId="3" fontId="0" fillId="0" borderId="31" xfId="0" applyNumberFormat="1" applyFont="1" applyFill="1" applyBorder="1" applyAlignment="1" applyProtection="1">
      <alignment/>
      <protection/>
    </xf>
    <xf numFmtId="3" fontId="0" fillId="0" borderId="30" xfId="0" applyNumberFormat="1" applyFont="1" applyFill="1" applyBorder="1" applyAlignment="1" applyProtection="1">
      <alignment/>
      <protection/>
    </xf>
    <xf numFmtId="3" fontId="0" fillId="0" borderId="32" xfId="0" applyNumberFormat="1" applyFont="1" applyFill="1" applyBorder="1" applyAlignment="1" applyProtection="1">
      <alignment/>
      <protection/>
    </xf>
    <xf numFmtId="3" fontId="1" fillId="0" borderId="32" xfId="0" applyNumberFormat="1" applyFont="1" applyFill="1" applyBorder="1" applyAlignment="1" applyProtection="1">
      <alignment/>
      <protection/>
    </xf>
    <xf numFmtId="3" fontId="1" fillId="34" borderId="95" xfId="0" applyNumberFormat="1" applyFont="1" applyFill="1" applyBorder="1" applyAlignment="1" applyProtection="1">
      <alignment/>
      <protection/>
    </xf>
    <xf numFmtId="3" fontId="1" fillId="34" borderId="134" xfId="1" applyNumberFormat="1" applyFont="1" applyFill="1" applyBorder="1" applyAlignment="1" applyProtection="1">
      <alignment/>
      <protection/>
    </xf>
    <xf numFmtId="3" fontId="1" fillId="34" borderId="135" xfId="1" applyNumberFormat="1" applyFont="1" applyFill="1" applyBorder="1" applyAlignment="1" applyProtection="1">
      <alignment/>
      <protection/>
    </xf>
    <xf numFmtId="3" fontId="0" fillId="0" borderId="24" xfId="4" applyNumberFormat="1" applyFont="1" applyFill="1" applyBorder="1" applyAlignment="1" applyProtection="1">
      <alignment/>
      <protection/>
    </xf>
    <xf numFmtId="3" fontId="0" fillId="0" borderId="103" xfId="4" applyNumberFormat="1" applyFont="1" applyFill="1" applyBorder="1" applyAlignment="1" applyProtection="1">
      <alignment/>
      <protection locked="0"/>
    </xf>
    <xf numFmtId="3" fontId="0" fillId="0" borderId="101" xfId="4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36" xfId="0" applyNumberFormat="1" applyFont="1" applyFill="1" applyBorder="1" applyAlignment="1" applyProtection="1">
      <alignment/>
      <protection locked="0"/>
    </xf>
    <xf numFmtId="3" fontId="0" fillId="0" borderId="137" xfId="0" applyNumberFormat="1" applyFont="1" applyFill="1" applyBorder="1" applyAlignment="1" applyProtection="1">
      <alignment/>
      <protection locked="0"/>
    </xf>
    <xf numFmtId="3" fontId="0" fillId="0" borderId="138" xfId="0" applyNumberFormat="1" applyFont="1" applyFill="1" applyBorder="1" applyAlignment="1" applyProtection="1">
      <alignment/>
      <protection locked="0"/>
    </xf>
    <xf numFmtId="3" fontId="1" fillId="34" borderId="106" xfId="0" applyNumberFormat="1" applyFont="1" applyFill="1" applyBorder="1" applyAlignment="1" applyProtection="1">
      <alignment/>
      <protection/>
    </xf>
    <xf numFmtId="3" fontId="1" fillId="34" borderId="136" xfId="1" applyNumberFormat="1" applyFont="1" applyFill="1" applyBorder="1" applyAlignment="1" applyProtection="1">
      <alignment/>
      <protection/>
    </xf>
    <xf numFmtId="3" fontId="1" fillId="34" borderId="138" xfId="1" applyNumberFormat="1" applyFont="1" applyFill="1" applyBorder="1" applyAlignment="1" applyProtection="1">
      <alignment/>
      <protection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139" xfId="0" applyNumberFormat="1" applyFont="1" applyFill="1" applyBorder="1" applyAlignment="1" applyProtection="1">
      <alignment/>
      <protection locked="0"/>
    </xf>
    <xf numFmtId="3" fontId="0" fillId="0" borderId="140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41" xfId="0" applyNumberFormat="1" applyFont="1" applyFill="1" applyBorder="1" applyAlignment="1" applyProtection="1">
      <alignment/>
      <protection locked="0"/>
    </xf>
    <xf numFmtId="3" fontId="0" fillId="0" borderId="142" xfId="0" applyNumberFormat="1" applyFont="1" applyFill="1" applyBorder="1" applyAlignment="1" applyProtection="1">
      <alignment/>
      <protection locked="0"/>
    </xf>
    <xf numFmtId="3" fontId="0" fillId="0" borderId="143" xfId="0" applyNumberFormat="1" applyFont="1" applyFill="1" applyBorder="1" applyAlignment="1" applyProtection="1">
      <alignment/>
      <protection locked="0"/>
    </xf>
    <xf numFmtId="3" fontId="0" fillId="0" borderId="142" xfId="0" applyNumberFormat="1" applyFont="1" applyFill="1" applyBorder="1" applyAlignment="1" applyProtection="1">
      <alignment/>
      <protection/>
    </xf>
    <xf numFmtId="3" fontId="0" fillId="0" borderId="144" xfId="0" applyNumberFormat="1" applyFont="1" applyFill="1" applyBorder="1" applyAlignment="1" applyProtection="1">
      <alignment/>
      <protection locked="0"/>
    </xf>
    <xf numFmtId="3" fontId="0" fillId="0" borderId="49" xfId="0" applyNumberFormat="1" applyFont="1" applyFill="1" applyBorder="1" applyAlignment="1" applyProtection="1">
      <alignment/>
      <protection/>
    </xf>
    <xf numFmtId="3" fontId="0" fillId="0" borderId="126" xfId="4" applyNumberFormat="1" applyFont="1" applyFill="1" applyBorder="1" applyAlignment="1" applyProtection="1">
      <alignment/>
      <protection locked="0"/>
    </xf>
    <xf numFmtId="3" fontId="0" fillId="0" borderId="145" xfId="0" applyNumberFormat="1" applyFont="1" applyFill="1" applyBorder="1" applyAlignment="1" applyProtection="1">
      <alignment/>
      <protection locked="0"/>
    </xf>
    <xf numFmtId="3" fontId="0" fillId="0" borderId="146" xfId="0" applyNumberFormat="1" applyFont="1" applyFill="1" applyBorder="1" applyAlignment="1" applyProtection="1">
      <alignment/>
      <protection locked="0"/>
    </xf>
    <xf numFmtId="3" fontId="0" fillId="0" borderId="147" xfId="0" applyNumberFormat="1" applyFont="1" applyFill="1" applyBorder="1" applyAlignment="1" applyProtection="1">
      <alignment/>
      <protection locked="0"/>
    </xf>
    <xf numFmtId="9" fontId="0" fillId="0" borderId="45" xfId="48" applyFont="1" applyFill="1" applyBorder="1" applyAlignment="1" applyProtection="1">
      <alignment horizontal="right"/>
      <protection locked="0"/>
    </xf>
    <xf numFmtId="9" fontId="0" fillId="0" borderId="132" xfId="48" applyFont="1" applyFill="1" applyBorder="1" applyAlignment="1" applyProtection="1">
      <alignment horizontal="right"/>
      <protection locked="0"/>
    </xf>
    <xf numFmtId="9" fontId="1" fillId="0" borderId="92" xfId="48" applyFont="1" applyFill="1" applyBorder="1" applyAlignment="1" applyProtection="1">
      <alignment horizontal="right"/>
      <protection locked="0"/>
    </xf>
    <xf numFmtId="3" fontId="19" fillId="34" borderId="14" xfId="0" applyNumberFormat="1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34" xfId="0" applyNumberFormat="1" applyFont="1" applyBorder="1" applyAlignment="1">
      <alignment horizontal="center"/>
    </xf>
    <xf numFmtId="3" fontId="20" fillId="0" borderId="24" xfId="0" applyNumberFormat="1" applyFont="1" applyBorder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34" borderId="46" xfId="0" applyNumberFormat="1" applyFont="1" applyFill="1" applyBorder="1" applyAlignment="1">
      <alignment horizontal="center"/>
    </xf>
    <xf numFmtId="3" fontId="1" fillId="34" borderId="46" xfId="36" applyNumberFormat="1" applyFont="1" applyFill="1" applyBorder="1" applyAlignment="1" applyProtection="1">
      <alignment horizontal="center"/>
      <protection/>
    </xf>
    <xf numFmtId="0" fontId="1" fillId="34" borderId="46" xfId="0" applyFont="1" applyFill="1" applyBorder="1" applyAlignment="1">
      <alignment horizontal="center"/>
    </xf>
    <xf numFmtId="3" fontId="0" fillId="35" borderId="62" xfId="0" applyNumberFormat="1" applyFont="1" applyFill="1" applyBorder="1" applyAlignment="1">
      <alignment horizontal="center"/>
    </xf>
    <xf numFmtId="0" fontId="0" fillId="35" borderId="64" xfId="0" applyFont="1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1" fillId="34" borderId="47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9" fontId="0" fillId="35" borderId="62" xfId="48" applyFont="1" applyFill="1" applyBorder="1" applyAlignment="1">
      <alignment horizontal="center"/>
    </xf>
    <xf numFmtId="9" fontId="0" fillId="35" borderId="64" xfId="48" applyFont="1" applyFill="1" applyBorder="1" applyAlignment="1">
      <alignment horizontal="center"/>
    </xf>
    <xf numFmtId="9" fontId="0" fillId="35" borderId="65" xfId="48" applyFont="1" applyFill="1" applyBorder="1" applyAlignment="1">
      <alignment horizontal="center"/>
    </xf>
    <xf numFmtId="9" fontId="0" fillId="35" borderId="66" xfId="48" applyFont="1" applyFill="1" applyBorder="1" applyAlignment="1">
      <alignment horizontal="center"/>
    </xf>
    <xf numFmtId="9" fontId="0" fillId="35" borderId="67" xfId="48" applyFont="1" applyFill="1" applyBorder="1" applyAlignment="1">
      <alignment horizontal="center"/>
    </xf>
    <xf numFmtId="9" fontId="1" fillId="34" borderId="14" xfId="48" applyFont="1" applyFill="1" applyBorder="1" applyAlignment="1">
      <alignment horizontal="center"/>
    </xf>
    <xf numFmtId="9" fontId="0" fillId="35" borderId="32" xfId="48" applyFont="1" applyFill="1" applyBorder="1" applyAlignment="1">
      <alignment horizontal="center"/>
    </xf>
    <xf numFmtId="9" fontId="1" fillId="34" borderId="46" xfId="48" applyFont="1" applyFill="1" applyBorder="1" applyAlignment="1">
      <alignment horizontal="center"/>
    </xf>
    <xf numFmtId="9" fontId="0" fillId="35" borderId="28" xfId="48" applyFont="1" applyFill="1" applyBorder="1" applyAlignment="1">
      <alignment horizontal="center"/>
    </xf>
    <xf numFmtId="9" fontId="0" fillId="35" borderId="62" xfId="48" applyFont="1" applyFill="1" applyBorder="1" applyAlignment="1">
      <alignment horizontal="center"/>
    </xf>
    <xf numFmtId="9" fontId="0" fillId="35" borderId="64" xfId="48" applyFont="1" applyFill="1" applyBorder="1" applyAlignment="1">
      <alignment horizontal="center"/>
    </xf>
    <xf numFmtId="9" fontId="0" fillId="35" borderId="65" xfId="48" applyFont="1" applyFill="1" applyBorder="1" applyAlignment="1">
      <alignment horizontal="center"/>
    </xf>
    <xf numFmtId="9" fontId="0" fillId="35" borderId="66" xfId="48" applyFont="1" applyFill="1" applyBorder="1" applyAlignment="1">
      <alignment horizontal="center"/>
    </xf>
    <xf numFmtId="9" fontId="0" fillId="35" borderId="67" xfId="48" applyFont="1" applyFill="1" applyBorder="1" applyAlignment="1">
      <alignment horizontal="center"/>
    </xf>
    <xf numFmtId="49" fontId="1" fillId="34" borderId="47" xfId="0" applyNumberFormat="1" applyFont="1" applyFill="1" applyBorder="1" applyAlignment="1">
      <alignment horizontal="center"/>
    </xf>
    <xf numFmtId="9" fontId="1" fillId="0" borderId="0" xfId="48" applyFont="1" applyBorder="1" applyAlignment="1">
      <alignment/>
    </xf>
    <xf numFmtId="9" fontId="0" fillId="0" borderId="0" xfId="48" applyFont="1" applyAlignment="1">
      <alignment/>
    </xf>
    <xf numFmtId="9" fontId="1" fillId="34" borderId="34" xfId="48" applyFont="1" applyFill="1" applyBorder="1" applyAlignment="1">
      <alignment horizontal="center"/>
    </xf>
    <xf numFmtId="9" fontId="1" fillId="34" borderId="47" xfId="48" applyFont="1" applyFill="1" applyBorder="1" applyAlignment="1">
      <alignment horizontal="center"/>
    </xf>
    <xf numFmtId="9" fontId="1" fillId="0" borderId="0" xfId="48" applyFont="1" applyBorder="1" applyAlignment="1">
      <alignment horizontal="center"/>
    </xf>
    <xf numFmtId="0" fontId="0" fillId="35" borderId="148" xfId="0" applyFill="1" applyBorder="1" applyAlignment="1">
      <alignment/>
    </xf>
    <xf numFmtId="0" fontId="0" fillId="35" borderId="65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0" borderId="56" xfId="0" applyFont="1" applyBorder="1" applyAlignment="1">
      <alignment/>
    </xf>
    <xf numFmtId="3" fontId="0" fillId="0" borderId="32" xfId="0" applyNumberFormat="1" applyFont="1" applyFill="1" applyBorder="1" applyAlignment="1">
      <alignment horizontal="center"/>
    </xf>
    <xf numFmtId="3" fontId="0" fillId="35" borderId="49" xfId="0" applyNumberFormat="1" applyFill="1" applyBorder="1" applyAlignment="1">
      <alignment horizontal="center"/>
    </xf>
    <xf numFmtId="9" fontId="0" fillId="35" borderId="13" xfId="48" applyFont="1" applyFill="1" applyBorder="1" applyAlignment="1">
      <alignment horizontal="center"/>
    </xf>
    <xf numFmtId="9" fontId="0" fillId="35" borderId="49" xfId="48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1" fillId="0" borderId="31" xfId="0" applyNumberFormat="1" applyFont="1" applyFill="1" applyBorder="1" applyAlignment="1" applyProtection="1">
      <alignment horizontal="center"/>
      <protection/>
    </xf>
    <xf numFmtId="9" fontId="0" fillId="35" borderId="39" xfId="48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9" fontId="1" fillId="35" borderId="25" xfId="48" applyFont="1" applyFill="1" applyBorder="1" applyAlignment="1">
      <alignment horizontal="center"/>
    </xf>
    <xf numFmtId="0" fontId="1" fillId="35" borderId="25" xfId="0" applyFont="1" applyFill="1" applyBorder="1" applyAlignment="1">
      <alignment/>
    </xf>
    <xf numFmtId="49" fontId="10" fillId="0" borderId="18" xfId="0" applyNumberFormat="1" applyFont="1" applyFill="1" applyBorder="1" applyAlignment="1" applyProtection="1">
      <alignment/>
      <protection/>
    </xf>
    <xf numFmtId="3" fontId="1" fillId="35" borderId="0" xfId="0" applyNumberFormat="1" applyFont="1" applyFill="1" applyBorder="1" applyAlignment="1">
      <alignment horizontal="center"/>
    </xf>
    <xf numFmtId="9" fontId="1" fillId="35" borderId="0" xfId="48" applyFont="1" applyFill="1" applyBorder="1" applyAlignment="1">
      <alignment horizontal="center"/>
    </xf>
    <xf numFmtId="3" fontId="2" fillId="0" borderId="31" xfId="0" applyNumberFormat="1" applyFont="1" applyFill="1" applyBorder="1" applyAlignment="1" applyProtection="1">
      <alignment horizontal="left"/>
      <protection locked="0"/>
    </xf>
    <xf numFmtId="0" fontId="0" fillId="35" borderId="0" xfId="0" applyFill="1" applyBorder="1" applyAlignment="1">
      <alignment/>
    </xf>
    <xf numFmtId="9" fontId="17" fillId="0" borderId="36" xfId="48" applyFont="1" applyBorder="1" applyAlignment="1">
      <alignment horizontal="center"/>
    </xf>
    <xf numFmtId="9" fontId="0" fillId="0" borderId="36" xfId="48" applyFont="1" applyBorder="1" applyAlignment="1">
      <alignment horizontal="center"/>
    </xf>
    <xf numFmtId="9" fontId="17" fillId="0" borderId="63" xfId="48" applyFont="1" applyBorder="1" applyAlignment="1">
      <alignment horizontal="center"/>
    </xf>
    <xf numFmtId="9" fontId="1" fillId="34" borderId="36" xfId="48" applyFont="1" applyFill="1" applyBorder="1" applyAlignment="1">
      <alignment horizontal="center"/>
    </xf>
    <xf numFmtId="9" fontId="1" fillId="0" borderId="36" xfId="48" applyFont="1" applyBorder="1" applyAlignment="1">
      <alignment horizontal="center"/>
    </xf>
    <xf numFmtId="9" fontId="1" fillId="0" borderId="36" xfId="48" applyFont="1" applyFill="1" applyBorder="1" applyAlignment="1">
      <alignment horizontal="center"/>
    </xf>
    <xf numFmtId="9" fontId="1" fillId="34" borderId="37" xfId="48" applyFont="1" applyFill="1" applyBorder="1" applyAlignment="1">
      <alignment horizontal="center"/>
    </xf>
    <xf numFmtId="9" fontId="18" fillId="35" borderId="36" xfId="48" applyFont="1" applyFill="1" applyBorder="1" applyAlignment="1">
      <alignment horizontal="center"/>
    </xf>
    <xf numFmtId="9" fontId="1" fillId="34" borderId="68" xfId="48" applyFont="1" applyFill="1" applyBorder="1" applyAlignment="1">
      <alignment horizontal="center"/>
    </xf>
    <xf numFmtId="3" fontId="1" fillId="0" borderId="51" xfId="4" applyNumberFormat="1" applyFont="1" applyFill="1" applyBorder="1" applyAlignment="1" applyProtection="1">
      <alignment horizontal="right"/>
      <protection/>
    </xf>
    <xf numFmtId="3" fontId="1" fillId="0" borderId="92" xfId="4" applyNumberFormat="1" applyFont="1" applyFill="1" applyBorder="1" applyAlignment="1" applyProtection="1">
      <alignment horizontal="right"/>
      <protection/>
    </xf>
    <xf numFmtId="3" fontId="1" fillId="0" borderId="133" xfId="0" applyNumberFormat="1" applyFont="1" applyFill="1" applyBorder="1" applyAlignment="1" applyProtection="1">
      <alignment horizontal="right"/>
      <protection/>
    </xf>
    <xf numFmtId="3" fontId="1" fillId="0" borderId="54" xfId="4" applyNumberFormat="1" applyFont="1" applyFill="1" applyBorder="1" applyAlignment="1" applyProtection="1">
      <alignment horizontal="right"/>
      <protection/>
    </xf>
    <xf numFmtId="3" fontId="1" fillId="0" borderId="90" xfId="0" applyNumberFormat="1" applyFont="1" applyFill="1" applyBorder="1" applyAlignment="1" applyProtection="1">
      <alignment horizontal="right"/>
      <protection/>
    </xf>
    <xf numFmtId="3" fontId="1" fillId="0" borderId="92" xfId="0" applyNumberFormat="1" applyFont="1" applyFill="1" applyBorder="1" applyAlignment="1" applyProtection="1">
      <alignment horizontal="right"/>
      <protection/>
    </xf>
    <xf numFmtId="3" fontId="1" fillId="0" borderId="54" xfId="0" applyNumberFormat="1" applyFont="1" applyFill="1" applyBorder="1" applyAlignment="1" applyProtection="1">
      <alignment horizontal="right"/>
      <protection/>
    </xf>
    <xf numFmtId="3" fontId="1" fillId="0" borderId="92" xfId="0" applyNumberFormat="1" applyFont="1" applyFill="1" applyBorder="1" applyAlignment="1" applyProtection="1">
      <alignment horizontal="right"/>
      <protection locked="0"/>
    </xf>
    <xf numFmtId="3" fontId="1" fillId="0" borderId="91" xfId="0" applyNumberFormat="1" applyFont="1" applyFill="1" applyBorder="1" applyAlignment="1" applyProtection="1">
      <alignment horizontal="right"/>
      <protection/>
    </xf>
    <xf numFmtId="3" fontId="1" fillId="34" borderId="51" xfId="0" applyNumberFormat="1" applyFont="1" applyFill="1" applyBorder="1" applyAlignment="1">
      <alignment horizontal="center"/>
    </xf>
    <xf numFmtId="0" fontId="0" fillId="35" borderId="58" xfId="0" applyFill="1" applyBorder="1" applyAlignment="1">
      <alignment/>
    </xf>
    <xf numFmtId="0" fontId="0" fillId="35" borderId="149" xfId="0" applyFill="1" applyBorder="1" applyAlignment="1">
      <alignment/>
    </xf>
    <xf numFmtId="9" fontId="0" fillId="35" borderId="150" xfId="48" applyFont="1" applyFill="1" applyBorder="1" applyAlignment="1">
      <alignment horizontal="center"/>
    </xf>
    <xf numFmtId="9" fontId="0" fillId="35" borderId="72" xfId="48" applyFont="1" applyFill="1" applyBorder="1" applyAlignment="1">
      <alignment horizontal="center"/>
    </xf>
    <xf numFmtId="9" fontId="0" fillId="35" borderId="42" xfId="48" applyFont="1" applyFill="1" applyBorder="1" applyAlignment="1">
      <alignment horizontal="center"/>
    </xf>
    <xf numFmtId="0" fontId="0" fillId="35" borderId="39" xfId="0" applyNumberFormat="1" applyFont="1" applyFill="1" applyBorder="1" applyAlignment="1">
      <alignment horizontal="center"/>
    </xf>
    <xf numFmtId="9" fontId="0" fillId="35" borderId="12" xfId="48" applyFont="1" applyFill="1" applyBorder="1" applyAlignment="1">
      <alignment horizontal="center"/>
    </xf>
    <xf numFmtId="9" fontId="0" fillId="35" borderId="35" xfId="48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zoomScale="60" zoomScaleNormal="60" zoomScalePageLayoutView="0" workbookViewId="0" topLeftCell="A31">
      <selection activeCell="D61" sqref="D61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5" width="12.75390625" style="0" customWidth="1"/>
    <col min="6" max="6" width="1.75390625" style="0" customWidth="1"/>
    <col min="7" max="7" width="9.75390625" style="0" customWidth="1"/>
    <col min="8" max="12" width="10.75390625" style="0" customWidth="1"/>
    <col min="13" max="19" width="9.75390625" style="0" customWidth="1"/>
    <col min="20" max="24" width="10.75390625" style="0" customWidth="1"/>
    <col min="25" max="32" width="9.75390625" style="0" customWidth="1"/>
    <col min="33" max="33" width="8.75390625" style="0" customWidth="1"/>
    <col min="34" max="34" width="10.75390625" style="0" customWidth="1"/>
    <col min="35" max="35" width="9.75390625" style="0" customWidth="1"/>
    <col min="36" max="41" width="10.75390625" style="0" customWidth="1"/>
    <col min="42" max="43" width="11.75390625" style="0" customWidth="1"/>
    <col min="44" max="45" width="10.75390625" style="0" customWidth="1"/>
    <col min="46" max="46" width="5.125" style="0" customWidth="1"/>
    <col min="47" max="47" width="30.75390625" style="0" customWidth="1"/>
    <col min="48" max="49" width="12.75390625" style="0" customWidth="1"/>
    <col min="50" max="50" width="15.75390625" style="0" customWidth="1"/>
    <col min="51" max="51" width="2.75390625" style="0" customWidth="1"/>
    <col min="52" max="52" width="13.75390625" style="0" customWidth="1"/>
    <col min="53" max="58" width="10.75390625" style="0" customWidth="1"/>
    <col min="59" max="59" width="12.75390625" style="0" customWidth="1"/>
    <col min="60" max="61" width="8.75390625" style="0" customWidth="1"/>
    <col min="62" max="62" width="10.75390625" style="0" customWidth="1"/>
    <col min="63" max="63" width="8.75390625" style="0" customWidth="1"/>
    <col min="64" max="64" width="11.75390625" style="0" customWidth="1"/>
    <col min="65" max="65" width="8.75390625" style="0" customWidth="1"/>
    <col min="66" max="67" width="12.75390625" style="0" customWidth="1"/>
    <col min="68" max="69" width="8.75390625" style="0" customWidth="1"/>
    <col min="70" max="71" width="11.75390625" style="0" customWidth="1"/>
    <col min="72" max="73" width="8.75390625" style="0" customWidth="1"/>
    <col min="74" max="74" width="12.75390625" style="0" customWidth="1"/>
    <col min="75" max="76" width="8.75390625" style="0" customWidth="1"/>
    <col min="77" max="77" width="11.75390625" style="0" customWidth="1"/>
    <col min="78" max="78" width="10.75390625" style="0" customWidth="1"/>
    <col min="79" max="79" width="8.75390625" style="0" customWidth="1"/>
    <col min="80" max="81" width="10.75390625" style="0" customWidth="1"/>
    <col min="82" max="82" width="12.75390625" style="0" customWidth="1"/>
    <col min="83" max="86" width="8.75390625" style="0" customWidth="1"/>
    <col min="87" max="87" width="10.875" style="0" customWidth="1"/>
    <col min="88" max="88" width="11.75390625" style="0" customWidth="1"/>
    <col min="89" max="89" width="9.75390625" style="0" customWidth="1"/>
    <col min="90" max="90" width="9.00390625" style="0" customWidth="1"/>
    <col min="91" max="91" width="13.75390625" style="0" customWidth="1"/>
    <col min="92" max="92" width="10.75390625" style="0" customWidth="1"/>
    <col min="93" max="93" width="13.75390625" style="0" customWidth="1"/>
    <col min="94" max="96" width="11.75390625" style="0" customWidth="1"/>
    <col min="97" max="98" width="8.75390625" style="0" customWidth="1"/>
    <col min="99" max="99" width="10.75390625" style="0" customWidth="1"/>
    <col min="100" max="100" width="12.75390625" style="0" customWidth="1"/>
    <col min="101" max="101" width="15.75390625" style="0" customWidth="1"/>
    <col min="102" max="104" width="10.75390625" style="0" customWidth="1"/>
    <col min="105" max="105" width="11.75390625" style="0" customWidth="1"/>
    <col min="106" max="106" width="10.75390625" style="0" customWidth="1"/>
    <col min="107" max="107" width="11.75390625" style="0" customWidth="1"/>
  </cols>
  <sheetData>
    <row r="1" spans="1:107" ht="15.75" customHeight="1" thickBot="1">
      <c r="A1" s="146" t="s">
        <v>810</v>
      </c>
      <c r="B1" s="146"/>
      <c r="C1" s="146"/>
      <c r="D1" s="146"/>
      <c r="E1" s="82"/>
      <c r="F1" s="82"/>
      <c r="G1" s="83"/>
      <c r="H1" s="84"/>
      <c r="I1" s="84"/>
      <c r="J1" s="84"/>
      <c r="K1" s="84"/>
      <c r="L1" s="84"/>
      <c r="M1" s="84"/>
      <c r="N1" s="83"/>
      <c r="O1" s="84"/>
      <c r="P1" s="32"/>
      <c r="Q1" s="33"/>
      <c r="R1" s="33"/>
      <c r="S1" s="32"/>
      <c r="T1" s="32"/>
      <c r="U1" s="32"/>
      <c r="V1" s="30"/>
      <c r="W1" s="30"/>
      <c r="X1" s="30"/>
      <c r="Y1" s="31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1"/>
      <c r="AO1" s="32"/>
      <c r="AP1" s="32"/>
      <c r="AQ1" s="32"/>
      <c r="AR1" s="32"/>
      <c r="AS1" s="32"/>
      <c r="AT1" s="146" t="s">
        <v>811</v>
      </c>
      <c r="AU1" s="146"/>
      <c r="AV1" s="146"/>
      <c r="AW1" s="146"/>
      <c r="AX1" s="82"/>
      <c r="AY1" s="82"/>
      <c r="AZ1" s="83"/>
      <c r="BA1" s="84"/>
      <c r="BB1" s="84"/>
      <c r="BC1" s="84"/>
      <c r="BD1" s="82"/>
      <c r="BE1" s="82"/>
      <c r="BF1" s="82"/>
      <c r="BG1" s="85"/>
      <c r="BH1" s="33"/>
      <c r="BI1" s="33"/>
      <c r="BJ1" s="33"/>
      <c r="BK1" s="33"/>
      <c r="BL1" s="33"/>
      <c r="BM1" s="33"/>
      <c r="BN1" s="30"/>
      <c r="BO1" s="34"/>
      <c r="BP1" s="33"/>
      <c r="BQ1" s="33"/>
      <c r="BR1" s="33"/>
      <c r="BS1" s="33"/>
      <c r="BT1" s="33"/>
      <c r="BU1" s="33"/>
      <c r="BV1" s="34"/>
      <c r="BW1" s="33"/>
      <c r="BX1" s="30"/>
      <c r="BY1" s="33"/>
      <c r="BZ1" s="33"/>
      <c r="CA1" s="33"/>
      <c r="CB1" s="33"/>
      <c r="CC1" s="33"/>
      <c r="CD1" s="34"/>
      <c r="CE1" s="33"/>
      <c r="CF1" s="33"/>
      <c r="CG1" s="33"/>
      <c r="CH1" s="33"/>
      <c r="CI1" s="33"/>
      <c r="CJ1" s="34"/>
      <c r="CK1" s="33"/>
      <c r="CL1" s="33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4"/>
      <c r="CY1" s="33"/>
      <c r="CZ1" s="33"/>
      <c r="DA1" s="33"/>
      <c r="DB1" s="33"/>
      <c r="DC1" s="30"/>
    </row>
    <row r="2" spans="1:107" ht="10.5" customHeight="1">
      <c r="A2" s="111" t="s">
        <v>0</v>
      </c>
      <c r="B2" s="183"/>
      <c r="C2" s="332" t="s">
        <v>35</v>
      </c>
      <c r="D2" s="312" t="s">
        <v>758</v>
      </c>
      <c r="E2" s="312" t="s">
        <v>718</v>
      </c>
      <c r="F2" s="35"/>
      <c r="G2" s="36" t="s">
        <v>1</v>
      </c>
      <c r="H2" s="37" t="s">
        <v>2</v>
      </c>
      <c r="I2" s="38" t="s">
        <v>3</v>
      </c>
      <c r="J2" s="39" t="s">
        <v>3</v>
      </c>
      <c r="K2" s="39" t="s">
        <v>3</v>
      </c>
      <c r="L2" s="39" t="s">
        <v>557</v>
      </c>
      <c r="M2" s="39" t="s">
        <v>4</v>
      </c>
      <c r="N2" s="40" t="s">
        <v>5</v>
      </c>
      <c r="O2" s="41" t="s">
        <v>6</v>
      </c>
      <c r="P2" s="41" t="s">
        <v>8</v>
      </c>
      <c r="Q2" s="41" t="s">
        <v>9</v>
      </c>
      <c r="R2" s="41" t="s">
        <v>7</v>
      </c>
      <c r="S2" s="41" t="s">
        <v>10</v>
      </c>
      <c r="T2" s="41" t="s">
        <v>11</v>
      </c>
      <c r="U2" s="41" t="s">
        <v>12</v>
      </c>
      <c r="V2" s="41" t="s">
        <v>13</v>
      </c>
      <c r="W2" s="41" t="s">
        <v>14</v>
      </c>
      <c r="X2" s="41" t="s">
        <v>7</v>
      </c>
      <c r="Y2" s="40" t="s">
        <v>15</v>
      </c>
      <c r="Z2" s="41" t="s">
        <v>16</v>
      </c>
      <c r="AA2" s="41" t="s">
        <v>17</v>
      </c>
      <c r="AB2" s="41" t="s">
        <v>18</v>
      </c>
      <c r="AC2" s="41" t="s">
        <v>19</v>
      </c>
      <c r="AD2" s="41" t="s">
        <v>20</v>
      </c>
      <c r="AE2" s="41" t="s">
        <v>21</v>
      </c>
      <c r="AF2" s="41" t="s">
        <v>22</v>
      </c>
      <c r="AG2" s="41" t="s">
        <v>23</v>
      </c>
      <c r="AH2" s="41" t="s">
        <v>24</v>
      </c>
      <c r="AI2" s="41" t="s">
        <v>775</v>
      </c>
      <c r="AJ2" s="41" t="s">
        <v>25</v>
      </c>
      <c r="AK2" s="41" t="s">
        <v>26</v>
      </c>
      <c r="AL2" s="42" t="s">
        <v>27</v>
      </c>
      <c r="AM2" s="42" t="s">
        <v>28</v>
      </c>
      <c r="AN2" s="43" t="s">
        <v>29</v>
      </c>
      <c r="AO2" s="41" t="s">
        <v>30</v>
      </c>
      <c r="AP2" s="41" t="s">
        <v>31</v>
      </c>
      <c r="AQ2" s="41" t="s">
        <v>32</v>
      </c>
      <c r="AR2" s="44" t="s">
        <v>33</v>
      </c>
      <c r="AS2" s="308" t="s">
        <v>33</v>
      </c>
      <c r="AT2" s="111" t="s">
        <v>34</v>
      </c>
      <c r="AU2" s="183"/>
      <c r="AV2" s="332" t="s">
        <v>35</v>
      </c>
      <c r="AW2" s="332" t="s">
        <v>758</v>
      </c>
      <c r="AX2" s="312" t="s">
        <v>718</v>
      </c>
      <c r="AY2" s="45"/>
      <c r="AZ2" s="46" t="s">
        <v>36</v>
      </c>
      <c r="BA2" s="138" t="s">
        <v>37</v>
      </c>
      <c r="BB2" s="138" t="s">
        <v>38</v>
      </c>
      <c r="BC2" s="47" t="s">
        <v>39</v>
      </c>
      <c r="BD2" s="47" t="s">
        <v>40</v>
      </c>
      <c r="BE2" s="47" t="s">
        <v>41</v>
      </c>
      <c r="BF2" s="47" t="s">
        <v>42</v>
      </c>
      <c r="BG2" s="48" t="s">
        <v>43</v>
      </c>
      <c r="BH2" s="49" t="s">
        <v>44</v>
      </c>
      <c r="BI2" s="49" t="s">
        <v>45</v>
      </c>
      <c r="BJ2" s="41" t="s">
        <v>46</v>
      </c>
      <c r="BK2" s="49" t="s">
        <v>47</v>
      </c>
      <c r="BL2" s="49" t="s">
        <v>48</v>
      </c>
      <c r="BM2" s="320" t="s">
        <v>43</v>
      </c>
      <c r="BN2" s="317" t="s">
        <v>49</v>
      </c>
      <c r="BO2" s="314" t="s">
        <v>50</v>
      </c>
      <c r="BP2" s="49" t="s">
        <v>51</v>
      </c>
      <c r="BQ2" s="49" t="s">
        <v>52</v>
      </c>
      <c r="BR2" s="49" t="s">
        <v>53</v>
      </c>
      <c r="BS2" s="41" t="s">
        <v>54</v>
      </c>
      <c r="BT2" s="49" t="s">
        <v>55</v>
      </c>
      <c r="BU2" s="49" t="s">
        <v>56</v>
      </c>
      <c r="BV2" s="48" t="s">
        <v>57</v>
      </c>
      <c r="BW2" s="49" t="s">
        <v>58</v>
      </c>
      <c r="BX2" s="47" t="s">
        <v>59</v>
      </c>
      <c r="BY2" s="49" t="s">
        <v>60</v>
      </c>
      <c r="BZ2" s="49" t="s">
        <v>61</v>
      </c>
      <c r="CA2" s="49" t="s">
        <v>62</v>
      </c>
      <c r="CB2" s="49" t="s">
        <v>63</v>
      </c>
      <c r="CC2" s="41" t="s">
        <v>64</v>
      </c>
      <c r="CD2" s="48" t="s">
        <v>65</v>
      </c>
      <c r="CE2" s="49" t="s">
        <v>66</v>
      </c>
      <c r="CF2" s="49" t="s">
        <v>67</v>
      </c>
      <c r="CG2" s="49" t="s">
        <v>68</v>
      </c>
      <c r="CH2" s="49" t="s">
        <v>69</v>
      </c>
      <c r="CI2" s="49" t="s">
        <v>70</v>
      </c>
      <c r="CJ2" s="48" t="s">
        <v>71</v>
      </c>
      <c r="CK2" s="49" t="s">
        <v>72</v>
      </c>
      <c r="CL2" s="49" t="s">
        <v>72</v>
      </c>
      <c r="CM2" s="141" t="s">
        <v>73</v>
      </c>
      <c r="CN2" s="50" t="s">
        <v>74</v>
      </c>
      <c r="CO2" s="50" t="s">
        <v>743</v>
      </c>
      <c r="CP2" s="50" t="s">
        <v>75</v>
      </c>
      <c r="CQ2" s="50" t="s">
        <v>76</v>
      </c>
      <c r="CR2" s="50" t="s">
        <v>77</v>
      </c>
      <c r="CS2" s="50" t="s">
        <v>78</v>
      </c>
      <c r="CT2" s="50" t="s">
        <v>1</v>
      </c>
      <c r="CU2" s="50" t="s">
        <v>79</v>
      </c>
      <c r="CV2" s="50" t="s">
        <v>80</v>
      </c>
      <c r="CW2" s="50" t="s">
        <v>81</v>
      </c>
      <c r="CX2" s="50" t="s">
        <v>82</v>
      </c>
      <c r="CY2" s="49" t="s">
        <v>83</v>
      </c>
      <c r="CZ2" s="49" t="s">
        <v>84</v>
      </c>
      <c r="DA2" s="49" t="s">
        <v>85</v>
      </c>
      <c r="DB2" s="49" t="s">
        <v>86</v>
      </c>
      <c r="DC2" s="51" t="s">
        <v>87</v>
      </c>
    </row>
    <row r="3" spans="1:107" ht="10.5" customHeight="1">
      <c r="A3" s="112" t="s">
        <v>88</v>
      </c>
      <c r="B3" s="184"/>
      <c r="C3" s="333" t="s">
        <v>233</v>
      </c>
      <c r="D3" s="313">
        <v>2001</v>
      </c>
      <c r="E3" s="313"/>
      <c r="F3" s="52"/>
      <c r="G3" s="53" t="s">
        <v>89</v>
      </c>
      <c r="H3" s="79" t="s">
        <v>90</v>
      </c>
      <c r="I3" s="79" t="s">
        <v>91</v>
      </c>
      <c r="J3" s="79" t="s">
        <v>92</v>
      </c>
      <c r="K3" s="79" t="s">
        <v>616</v>
      </c>
      <c r="L3" s="79" t="s">
        <v>558</v>
      </c>
      <c r="M3" s="79" t="s">
        <v>93</v>
      </c>
      <c r="N3" s="80" t="s">
        <v>94</v>
      </c>
      <c r="O3" s="81" t="s">
        <v>95</v>
      </c>
      <c r="P3" s="81" t="s">
        <v>97</v>
      </c>
      <c r="Q3" s="81" t="s">
        <v>98</v>
      </c>
      <c r="R3" s="81" t="s">
        <v>700</v>
      </c>
      <c r="S3" s="81" t="s">
        <v>447</v>
      </c>
      <c r="T3" s="81" t="s">
        <v>99</v>
      </c>
      <c r="U3" s="81" t="s">
        <v>100</v>
      </c>
      <c r="V3" s="81" t="s">
        <v>101</v>
      </c>
      <c r="W3" s="81" t="s">
        <v>102</v>
      </c>
      <c r="X3" s="81" t="s">
        <v>96</v>
      </c>
      <c r="Y3" s="55" t="s">
        <v>103</v>
      </c>
      <c r="Z3" s="54" t="s">
        <v>104</v>
      </c>
      <c r="AA3" s="54" t="s">
        <v>105</v>
      </c>
      <c r="AB3" s="54" t="s">
        <v>106</v>
      </c>
      <c r="AC3" s="54" t="s">
        <v>107</v>
      </c>
      <c r="AD3" s="54" t="s">
        <v>108</v>
      </c>
      <c r="AE3" s="54" t="s">
        <v>109</v>
      </c>
      <c r="AF3" s="54" t="s">
        <v>110</v>
      </c>
      <c r="AG3" s="54"/>
      <c r="AH3" s="54" t="s">
        <v>111</v>
      </c>
      <c r="AI3" s="54">
        <v>2322</v>
      </c>
      <c r="AJ3" s="54" t="s">
        <v>448</v>
      </c>
      <c r="AK3" s="54" t="s">
        <v>112</v>
      </c>
      <c r="AL3" s="56" t="s">
        <v>113</v>
      </c>
      <c r="AM3" s="56" t="s">
        <v>602</v>
      </c>
      <c r="AN3" s="55" t="s">
        <v>103</v>
      </c>
      <c r="AO3" s="54" t="s">
        <v>107</v>
      </c>
      <c r="AP3" s="54" t="s">
        <v>108</v>
      </c>
      <c r="AQ3" s="54" t="s">
        <v>103</v>
      </c>
      <c r="AR3" s="57" t="s">
        <v>114</v>
      </c>
      <c r="AS3" s="10" t="s">
        <v>115</v>
      </c>
      <c r="AT3" s="310" t="s">
        <v>88</v>
      </c>
      <c r="AU3" s="189"/>
      <c r="AV3" s="341"/>
      <c r="AW3" s="341">
        <v>2001</v>
      </c>
      <c r="AX3" s="52"/>
      <c r="AY3" s="58"/>
      <c r="AZ3" s="59" t="s">
        <v>116</v>
      </c>
      <c r="BA3" s="139"/>
      <c r="BB3" s="139"/>
      <c r="BC3" s="60" t="s">
        <v>117</v>
      </c>
      <c r="BD3" s="60" t="s">
        <v>118</v>
      </c>
      <c r="BE3" s="139" t="s">
        <v>118</v>
      </c>
      <c r="BF3" s="151" t="s">
        <v>119</v>
      </c>
      <c r="BG3" s="61"/>
      <c r="BH3" s="62"/>
      <c r="BI3" s="62"/>
      <c r="BJ3" s="54" t="s">
        <v>120</v>
      </c>
      <c r="BK3" s="62"/>
      <c r="BL3" s="63" t="s">
        <v>121</v>
      </c>
      <c r="BM3" s="321"/>
      <c r="BN3" s="318"/>
      <c r="BO3" s="315"/>
      <c r="BP3" s="62"/>
      <c r="BQ3" s="62"/>
      <c r="BR3" s="62" t="s">
        <v>122</v>
      </c>
      <c r="BS3" s="54" t="s">
        <v>123</v>
      </c>
      <c r="BT3" s="62"/>
      <c r="BU3" s="62" t="s">
        <v>124</v>
      </c>
      <c r="BV3" s="64" t="s">
        <v>104</v>
      </c>
      <c r="BW3" s="62" t="s">
        <v>125</v>
      </c>
      <c r="BX3" s="60"/>
      <c r="BY3" s="62" t="s">
        <v>126</v>
      </c>
      <c r="BZ3" s="62" t="s">
        <v>127</v>
      </c>
      <c r="CA3" s="62" t="s">
        <v>128</v>
      </c>
      <c r="CB3" s="62" t="s">
        <v>129</v>
      </c>
      <c r="CC3" s="54" t="s">
        <v>130</v>
      </c>
      <c r="CD3" s="64" t="s">
        <v>131</v>
      </c>
      <c r="CE3" s="62"/>
      <c r="CF3" s="62"/>
      <c r="CG3" s="62"/>
      <c r="CH3" s="62"/>
      <c r="CI3" s="62"/>
      <c r="CJ3" s="64" t="s">
        <v>132</v>
      </c>
      <c r="CK3" s="62" t="s">
        <v>133</v>
      </c>
      <c r="CL3" s="62" t="s">
        <v>134</v>
      </c>
      <c r="CM3" s="142" t="s">
        <v>135</v>
      </c>
      <c r="CN3" s="65" t="s">
        <v>136</v>
      </c>
      <c r="CO3" s="599" t="s">
        <v>769</v>
      </c>
      <c r="CP3" s="65" t="s">
        <v>113</v>
      </c>
      <c r="CQ3" s="142" t="s">
        <v>137</v>
      </c>
      <c r="CR3" s="65" t="s">
        <v>138</v>
      </c>
      <c r="CS3" s="65"/>
      <c r="CT3" s="65" t="s">
        <v>139</v>
      </c>
      <c r="CU3" s="65">
        <v>5410</v>
      </c>
      <c r="CV3" s="66" t="s">
        <v>138</v>
      </c>
      <c r="CW3" s="65" t="s">
        <v>140</v>
      </c>
      <c r="CX3" s="65"/>
      <c r="CY3" s="62"/>
      <c r="CZ3" s="62"/>
      <c r="DA3" s="62" t="s">
        <v>141</v>
      </c>
      <c r="DB3" s="62" t="s">
        <v>142</v>
      </c>
      <c r="DC3" s="67"/>
    </row>
    <row r="4" spans="1:107" ht="12" customHeight="1" thickBot="1">
      <c r="A4" s="113" t="s">
        <v>143</v>
      </c>
      <c r="B4" s="185"/>
      <c r="C4" s="334"/>
      <c r="D4" s="35" t="s">
        <v>144</v>
      </c>
      <c r="E4" s="35" t="s">
        <v>144</v>
      </c>
      <c r="F4" s="35"/>
      <c r="G4" s="68" t="s">
        <v>145</v>
      </c>
      <c r="H4" s="129">
        <v>1111</v>
      </c>
      <c r="I4" s="129">
        <v>1112</v>
      </c>
      <c r="J4" s="129">
        <v>1121</v>
      </c>
      <c r="K4" s="129">
        <v>1122</v>
      </c>
      <c r="L4" s="129">
        <v>1211</v>
      </c>
      <c r="M4" s="129">
        <v>1511</v>
      </c>
      <c r="N4" s="69" t="s">
        <v>146</v>
      </c>
      <c r="O4" s="130">
        <v>1311</v>
      </c>
      <c r="P4" s="130">
        <v>1333</v>
      </c>
      <c r="Q4" s="130">
        <v>1332</v>
      </c>
      <c r="R4" s="130">
        <v>1337</v>
      </c>
      <c r="S4" s="130">
        <v>1341</v>
      </c>
      <c r="T4" s="130">
        <v>1342</v>
      </c>
      <c r="U4" s="130">
        <v>1343</v>
      </c>
      <c r="V4" s="130">
        <v>1344</v>
      </c>
      <c r="W4" s="130">
        <v>1345</v>
      </c>
      <c r="X4" s="130">
        <v>1347</v>
      </c>
      <c r="Y4" s="69" t="s">
        <v>147</v>
      </c>
      <c r="Z4" s="130">
        <v>2111</v>
      </c>
      <c r="AA4" s="130">
        <v>2111</v>
      </c>
      <c r="AB4" s="130">
        <v>2112</v>
      </c>
      <c r="AC4" s="130">
        <v>2131</v>
      </c>
      <c r="AD4" s="613" t="s">
        <v>787</v>
      </c>
      <c r="AE4" s="130">
        <v>2141</v>
      </c>
      <c r="AF4" s="130">
        <v>2142</v>
      </c>
      <c r="AG4" s="130">
        <v>2210</v>
      </c>
      <c r="AH4" s="130">
        <v>2310</v>
      </c>
      <c r="AI4" s="130" t="s">
        <v>776</v>
      </c>
      <c r="AJ4" s="130" t="s">
        <v>148</v>
      </c>
      <c r="AK4" s="130" t="s">
        <v>149</v>
      </c>
      <c r="AL4" s="130" t="s">
        <v>150</v>
      </c>
      <c r="AM4" s="56" t="s">
        <v>796</v>
      </c>
      <c r="AN4" s="69" t="s">
        <v>151</v>
      </c>
      <c r="AO4" s="130">
        <v>3111</v>
      </c>
      <c r="AP4" s="130">
        <v>3112</v>
      </c>
      <c r="AQ4" s="130" t="s">
        <v>152</v>
      </c>
      <c r="AR4" s="70"/>
      <c r="AS4" s="309"/>
      <c r="AT4" s="113" t="s">
        <v>143</v>
      </c>
      <c r="AU4" s="185"/>
      <c r="AV4" s="342" t="s">
        <v>233</v>
      </c>
      <c r="AW4" s="342" t="s">
        <v>144</v>
      </c>
      <c r="AX4" s="35" t="s">
        <v>144</v>
      </c>
      <c r="AY4" s="71"/>
      <c r="AZ4" s="72" t="s">
        <v>153</v>
      </c>
      <c r="BA4" s="140">
        <v>5111</v>
      </c>
      <c r="BB4" s="140">
        <v>5112</v>
      </c>
      <c r="BC4" s="73" t="s">
        <v>154</v>
      </c>
      <c r="BD4" s="73">
        <v>5121</v>
      </c>
      <c r="BE4" s="140">
        <v>5122</v>
      </c>
      <c r="BF4" s="71">
        <v>5128</v>
      </c>
      <c r="BG4" s="74">
        <v>513</v>
      </c>
      <c r="BH4" s="75">
        <v>5131</v>
      </c>
      <c r="BI4" s="75">
        <v>5132</v>
      </c>
      <c r="BJ4" s="130">
        <v>5136</v>
      </c>
      <c r="BK4" s="75">
        <v>5137</v>
      </c>
      <c r="BL4" s="75">
        <v>5138</v>
      </c>
      <c r="BM4" s="322">
        <v>5139</v>
      </c>
      <c r="BN4" s="319">
        <v>514</v>
      </c>
      <c r="BO4" s="316">
        <v>515</v>
      </c>
      <c r="BP4" s="130">
        <v>5151</v>
      </c>
      <c r="BQ4" s="75">
        <v>5153</v>
      </c>
      <c r="BR4" s="75">
        <v>5154</v>
      </c>
      <c r="BS4" s="130">
        <v>5155</v>
      </c>
      <c r="BT4" s="75">
        <v>5156</v>
      </c>
      <c r="BU4" s="75">
        <v>5159</v>
      </c>
      <c r="BV4" s="74">
        <v>516</v>
      </c>
      <c r="BW4" s="75">
        <v>5161</v>
      </c>
      <c r="BX4" s="73">
        <v>5162</v>
      </c>
      <c r="BY4" s="75">
        <v>5163</v>
      </c>
      <c r="BZ4" s="75">
        <v>5166</v>
      </c>
      <c r="CA4" s="75">
        <v>5167</v>
      </c>
      <c r="CB4" s="75">
        <v>5168</v>
      </c>
      <c r="CC4" s="130">
        <v>5169</v>
      </c>
      <c r="CD4" s="74">
        <v>517</v>
      </c>
      <c r="CE4" s="75">
        <v>5171</v>
      </c>
      <c r="CF4" s="75">
        <v>5172</v>
      </c>
      <c r="CG4" s="75">
        <v>5173</v>
      </c>
      <c r="CH4" s="75">
        <v>5175</v>
      </c>
      <c r="CI4" s="75">
        <v>5178</v>
      </c>
      <c r="CJ4" s="74">
        <v>518</v>
      </c>
      <c r="CK4" s="75" t="s">
        <v>155</v>
      </c>
      <c r="CL4" s="75">
        <v>5182</v>
      </c>
      <c r="CM4" s="143">
        <v>519</v>
      </c>
      <c r="CN4" s="76">
        <v>5193</v>
      </c>
      <c r="CO4" s="604" t="s">
        <v>770</v>
      </c>
      <c r="CP4" s="76">
        <v>522</v>
      </c>
      <c r="CQ4" s="143">
        <v>5349</v>
      </c>
      <c r="CR4" s="76">
        <v>536</v>
      </c>
      <c r="CS4" s="76">
        <v>5361</v>
      </c>
      <c r="CT4" s="76">
        <v>5366</v>
      </c>
      <c r="CU4" s="76">
        <v>5499</v>
      </c>
      <c r="CV4" s="76" t="s">
        <v>156</v>
      </c>
      <c r="CW4" s="76" t="s">
        <v>157</v>
      </c>
      <c r="CX4" s="76">
        <v>61</v>
      </c>
      <c r="CY4" s="75">
        <v>612</v>
      </c>
      <c r="CZ4" s="75">
        <v>611</v>
      </c>
      <c r="DA4" s="75"/>
      <c r="DB4" s="75" t="s">
        <v>158</v>
      </c>
      <c r="DC4" s="77">
        <v>8</v>
      </c>
    </row>
    <row r="5" spans="1:107" ht="12" customHeight="1" thickBot="1">
      <c r="A5" s="326" t="s">
        <v>716</v>
      </c>
      <c r="B5" s="327"/>
      <c r="C5" s="330"/>
      <c r="D5" s="328"/>
      <c r="E5" s="328"/>
      <c r="F5" s="35"/>
      <c r="G5" s="555">
        <f>IF(OR(G7&lt;=0,G6=0),"*",G7/G6)</f>
        <v>1.021596789523709</v>
      </c>
      <c r="H5" s="500">
        <f aca="true" t="shared" si="0" ref="H5:AS5">IF(OR(H7&lt;=0,H6=0),"*",H7/H6)</f>
        <v>1.044848484848485</v>
      </c>
      <c r="I5" s="556">
        <f t="shared" si="0"/>
        <v>1.1828877005347593</v>
      </c>
      <c r="J5" s="500">
        <f t="shared" si="0"/>
        <v>1.117629179331307</v>
      </c>
      <c r="K5" s="499">
        <f t="shared" si="0"/>
        <v>1</v>
      </c>
      <c r="L5" s="499">
        <f t="shared" si="0"/>
        <v>0.9279124315871775</v>
      </c>
      <c r="M5" s="499">
        <f t="shared" si="0"/>
        <v>1.1490909090909092</v>
      </c>
      <c r="N5" s="500">
        <f t="shared" si="0"/>
        <v>1.0063578564940963</v>
      </c>
      <c r="O5" s="556">
        <f t="shared" si="0"/>
        <v>0.6168674698795181</v>
      </c>
      <c r="P5" s="500">
        <f t="shared" si="0"/>
        <v>0.30666666666666664</v>
      </c>
      <c r="Q5" s="500">
        <f t="shared" si="0"/>
        <v>0.6</v>
      </c>
      <c r="R5" s="500">
        <f t="shared" si="0"/>
        <v>0.9369057908383751</v>
      </c>
      <c r="S5" s="500">
        <f t="shared" si="0"/>
        <v>1.075</v>
      </c>
      <c r="T5" s="500">
        <f t="shared" si="0"/>
        <v>0.9333333333333333</v>
      </c>
      <c r="U5" s="500">
        <f t="shared" si="0"/>
        <v>1.12</v>
      </c>
      <c r="V5" s="500" t="str">
        <f t="shared" si="0"/>
        <v>*</v>
      </c>
      <c r="W5" s="500">
        <f t="shared" si="0"/>
        <v>0.5</v>
      </c>
      <c r="X5" s="500">
        <f>IF(OR(X7&lt;=0,X6=0),"*",X7/X6)</f>
        <v>1.6822222222222223</v>
      </c>
      <c r="Y5" s="500">
        <f t="shared" si="0"/>
        <v>1.028355695583682</v>
      </c>
      <c r="Z5" s="556">
        <f t="shared" si="0"/>
        <v>1.0160543044930503</v>
      </c>
      <c r="AA5" s="500">
        <f t="shared" si="0"/>
        <v>0.8857142857142857</v>
      </c>
      <c r="AB5" s="500">
        <f t="shared" si="0"/>
        <v>1.096774193548387</v>
      </c>
      <c r="AC5" s="500">
        <f t="shared" si="0"/>
        <v>0.9904761904761905</v>
      </c>
      <c r="AD5" s="500">
        <f t="shared" si="0"/>
        <v>0.9791516894320632</v>
      </c>
      <c r="AE5" s="500">
        <f t="shared" si="0"/>
        <v>1.0398305084745763</v>
      </c>
      <c r="AF5" s="500">
        <f t="shared" si="0"/>
        <v>0.9864406779661017</v>
      </c>
      <c r="AG5" s="500">
        <f t="shared" si="0"/>
        <v>1.031055900621118</v>
      </c>
      <c r="AH5" s="500">
        <f t="shared" si="0"/>
        <v>1.0952380952380953</v>
      </c>
      <c r="AI5" s="500">
        <f t="shared" si="0"/>
        <v>1</v>
      </c>
      <c r="AJ5" s="500">
        <f t="shared" si="0"/>
        <v>9.893617021276595</v>
      </c>
      <c r="AK5" s="500" t="str">
        <f t="shared" si="0"/>
        <v>*</v>
      </c>
      <c r="AL5" s="500">
        <f t="shared" si="0"/>
        <v>0.9957064793130367</v>
      </c>
      <c r="AM5" s="557">
        <f t="shared" si="0"/>
        <v>0.9655057212060469</v>
      </c>
      <c r="AN5" s="500">
        <f t="shared" si="0"/>
        <v>0.9934765314240255</v>
      </c>
      <c r="AO5" s="556">
        <f t="shared" si="0"/>
        <v>1.181132075471698</v>
      </c>
      <c r="AP5" s="500">
        <f t="shared" si="0"/>
        <v>0.9219373219373219</v>
      </c>
      <c r="AQ5" s="499">
        <f t="shared" si="0"/>
        <v>1</v>
      </c>
      <c r="AR5" s="403">
        <f t="shared" si="0"/>
        <v>1.0046349942062573</v>
      </c>
      <c r="AS5" s="404">
        <f t="shared" si="0"/>
        <v>1.0281531531531531</v>
      </c>
      <c r="AT5" s="326" t="s">
        <v>716</v>
      </c>
      <c r="AU5" s="327"/>
      <c r="AV5" s="330"/>
      <c r="AW5" s="330"/>
      <c r="AX5" s="328"/>
      <c r="AY5" s="71"/>
      <c r="AZ5" s="498">
        <f aca="true" t="shared" si="1" ref="AZ5:DC5">IF(OR(AZ7&lt;=0,AZ6=0),"*",AZ7/AZ6)</f>
        <v>0.9647993311036789</v>
      </c>
      <c r="BA5" s="405">
        <f t="shared" si="1"/>
        <v>0.986873828020359</v>
      </c>
      <c r="BB5" s="405">
        <f t="shared" si="1"/>
        <v>0.9197577592732779</v>
      </c>
      <c r="BC5" s="406">
        <f t="shared" si="1"/>
        <v>1.1</v>
      </c>
      <c r="BD5" s="406">
        <f t="shared" si="1"/>
        <v>0.944110060189166</v>
      </c>
      <c r="BE5" s="405">
        <f t="shared" si="1"/>
        <v>0.8952020202020202</v>
      </c>
      <c r="BF5" s="407">
        <f t="shared" si="1"/>
        <v>0.72</v>
      </c>
      <c r="BG5" s="406">
        <f t="shared" si="1"/>
        <v>0.9677897075157349</v>
      </c>
      <c r="BH5" s="499">
        <f t="shared" si="1"/>
        <v>1.052027027027027</v>
      </c>
      <c r="BI5" s="499">
        <f t="shared" si="1"/>
        <v>1.0422535211267605</v>
      </c>
      <c r="BJ5" s="500">
        <f t="shared" si="1"/>
        <v>0.8974358974358975</v>
      </c>
      <c r="BK5" s="499">
        <f t="shared" si="1"/>
        <v>0.8186753528773073</v>
      </c>
      <c r="BL5" s="499">
        <f t="shared" si="1"/>
        <v>0.968421052631579</v>
      </c>
      <c r="BM5" s="501">
        <f t="shared" si="1"/>
        <v>0.9735099337748344</v>
      </c>
      <c r="BN5" s="502">
        <f t="shared" si="1"/>
        <v>0.982170542635659</v>
      </c>
      <c r="BO5" s="407">
        <f t="shared" si="1"/>
        <v>0.9537336120083603</v>
      </c>
      <c r="BP5" s="500">
        <f t="shared" si="1"/>
        <v>0.7781456953642384</v>
      </c>
      <c r="BQ5" s="499">
        <f t="shared" si="1"/>
        <v>1.019906976744186</v>
      </c>
      <c r="BR5" s="499">
        <f t="shared" si="1"/>
        <v>0.8797539149888143</v>
      </c>
      <c r="BS5" s="500">
        <f t="shared" si="1"/>
        <v>0.44</v>
      </c>
      <c r="BT5" s="499">
        <f t="shared" si="1"/>
        <v>0.9002242152466368</v>
      </c>
      <c r="BU5" s="499">
        <f t="shared" si="1"/>
        <v>0.9935379644588045</v>
      </c>
      <c r="BV5" s="406">
        <f t="shared" si="1"/>
        <v>0.9561333862643906</v>
      </c>
      <c r="BW5" s="499">
        <f t="shared" si="1"/>
        <v>0.8426966292134831</v>
      </c>
      <c r="BX5" s="406">
        <f t="shared" si="1"/>
        <v>0.8829268292682927</v>
      </c>
      <c r="BY5" s="499">
        <f t="shared" si="1"/>
        <v>0.9568627450980393</v>
      </c>
      <c r="BZ5" s="499">
        <f t="shared" si="1"/>
        <v>0.7538461538461538</v>
      </c>
      <c r="CA5" s="499">
        <f t="shared" si="1"/>
        <v>0.8</v>
      </c>
      <c r="CB5" s="499">
        <f t="shared" si="1"/>
        <v>0.927536231884058</v>
      </c>
      <c r="CC5" s="500">
        <f t="shared" si="1"/>
        <v>0.9823253244959956</v>
      </c>
      <c r="CD5" s="406">
        <f t="shared" si="1"/>
        <v>0.864441416893733</v>
      </c>
      <c r="CE5" s="499">
        <f t="shared" si="1"/>
        <v>0.849830636055702</v>
      </c>
      <c r="CF5" s="499">
        <f t="shared" si="1"/>
        <v>1.065217391304348</v>
      </c>
      <c r="CG5" s="499">
        <f t="shared" si="1"/>
        <v>0.5333333333333333</v>
      </c>
      <c r="CH5" s="499">
        <f t="shared" si="1"/>
        <v>1.32</v>
      </c>
      <c r="CI5" s="503">
        <f t="shared" si="1"/>
        <v>1</v>
      </c>
      <c r="CJ5" s="406" t="str">
        <f t="shared" si="1"/>
        <v>*</v>
      </c>
      <c r="CK5" s="499" t="str">
        <f t="shared" si="1"/>
        <v>*</v>
      </c>
      <c r="CL5" s="499" t="str">
        <f t="shared" si="1"/>
        <v>*</v>
      </c>
      <c r="CM5" s="405">
        <f t="shared" si="1"/>
        <v>1.011764705882353</v>
      </c>
      <c r="CN5" s="406">
        <f t="shared" si="1"/>
        <v>0.86</v>
      </c>
      <c r="CO5" s="405">
        <f t="shared" si="1"/>
        <v>2.15</v>
      </c>
      <c r="CP5" s="406">
        <f t="shared" si="1"/>
        <v>1.0036496350364963</v>
      </c>
      <c r="CQ5" s="405">
        <f t="shared" si="1"/>
        <v>1</v>
      </c>
      <c r="CR5" s="406">
        <f t="shared" si="1"/>
        <v>0.991692860350247</v>
      </c>
      <c r="CS5" s="406">
        <f t="shared" si="1"/>
        <v>0.9857142857142858</v>
      </c>
      <c r="CT5" s="406">
        <f t="shared" si="1"/>
        <v>0.9919886899151744</v>
      </c>
      <c r="CU5" s="407">
        <f t="shared" si="1"/>
        <v>0.8384615384615385</v>
      </c>
      <c r="CV5" s="406">
        <f t="shared" si="1"/>
        <v>0.21296296296296297</v>
      </c>
      <c r="CW5" s="406">
        <f t="shared" si="1"/>
        <v>1.694736842105263</v>
      </c>
      <c r="CX5" s="406">
        <f t="shared" si="1"/>
        <v>0.595104229737912</v>
      </c>
      <c r="CY5" s="499">
        <f t="shared" si="1"/>
        <v>0.5631392792276073</v>
      </c>
      <c r="CZ5" s="499">
        <f t="shared" si="1"/>
        <v>0.899090909090909</v>
      </c>
      <c r="DA5" s="499">
        <f t="shared" si="1"/>
        <v>0.013704686118479222</v>
      </c>
      <c r="DB5" s="499">
        <f t="shared" si="1"/>
        <v>0.9582448690728945</v>
      </c>
      <c r="DC5" s="504">
        <f t="shared" si="1"/>
        <v>1.0004242681374629</v>
      </c>
    </row>
    <row r="6" spans="1:107" ht="12" customHeight="1" thickBot="1">
      <c r="A6" s="336" t="s">
        <v>795</v>
      </c>
      <c r="B6" s="337"/>
      <c r="C6" s="331"/>
      <c r="D6" s="427">
        <v>64709</v>
      </c>
      <c r="E6" s="427"/>
      <c r="F6" s="506"/>
      <c r="G6" s="507">
        <v>18938</v>
      </c>
      <c r="H6" s="508">
        <v>3300</v>
      </c>
      <c r="I6" s="509">
        <v>935</v>
      </c>
      <c r="J6" s="508">
        <v>3290</v>
      </c>
      <c r="K6" s="510">
        <v>3918</v>
      </c>
      <c r="L6" s="510">
        <v>6395</v>
      </c>
      <c r="M6" s="510">
        <v>1100</v>
      </c>
      <c r="N6" s="511">
        <v>2202</v>
      </c>
      <c r="O6" s="509">
        <v>415</v>
      </c>
      <c r="P6" s="508">
        <v>75</v>
      </c>
      <c r="Q6" s="508">
        <v>10</v>
      </c>
      <c r="R6" s="508">
        <v>1157</v>
      </c>
      <c r="S6" s="508">
        <v>40</v>
      </c>
      <c r="T6" s="508">
        <v>15</v>
      </c>
      <c r="U6" s="508">
        <v>25</v>
      </c>
      <c r="V6" s="508">
        <v>5</v>
      </c>
      <c r="W6" s="508">
        <v>10</v>
      </c>
      <c r="X6" s="508">
        <v>450</v>
      </c>
      <c r="Y6" s="511">
        <v>18409</v>
      </c>
      <c r="Z6" s="509">
        <v>9281</v>
      </c>
      <c r="AA6" s="508">
        <v>140</v>
      </c>
      <c r="AB6" s="508">
        <v>62</v>
      </c>
      <c r="AC6" s="508">
        <v>105</v>
      </c>
      <c r="AD6" s="508">
        <v>6955</v>
      </c>
      <c r="AE6" s="508">
        <v>1180</v>
      </c>
      <c r="AF6" s="508">
        <v>295</v>
      </c>
      <c r="AG6" s="508">
        <v>161</v>
      </c>
      <c r="AH6" s="508">
        <v>63</v>
      </c>
      <c r="AI6" s="508">
        <v>120</v>
      </c>
      <c r="AJ6" s="508">
        <v>47</v>
      </c>
      <c r="AK6" s="508">
        <v>0</v>
      </c>
      <c r="AL6" s="512">
        <v>2562</v>
      </c>
      <c r="AM6" s="513">
        <v>11973</v>
      </c>
      <c r="AN6" s="511">
        <v>6285</v>
      </c>
      <c r="AO6" s="509">
        <v>530</v>
      </c>
      <c r="AP6" s="508">
        <v>1755</v>
      </c>
      <c r="AQ6" s="510">
        <v>4000</v>
      </c>
      <c r="AR6" s="511">
        <v>3452</v>
      </c>
      <c r="AS6" s="514">
        <v>888</v>
      </c>
      <c r="AT6" s="326" t="s">
        <v>781</v>
      </c>
      <c r="AU6" s="327"/>
      <c r="AV6" s="330"/>
      <c r="AW6" s="411">
        <v>64709</v>
      </c>
      <c r="AX6" s="328"/>
      <c r="AY6" s="71"/>
      <c r="AZ6" s="624">
        <v>11960</v>
      </c>
      <c r="BA6" s="408">
        <v>7466</v>
      </c>
      <c r="BB6" s="408">
        <v>1321</v>
      </c>
      <c r="BC6" s="409">
        <v>30</v>
      </c>
      <c r="BD6" s="409">
        <v>2326</v>
      </c>
      <c r="BE6" s="408">
        <v>792</v>
      </c>
      <c r="BF6" s="410">
        <v>25</v>
      </c>
      <c r="BG6" s="625">
        <v>5402</v>
      </c>
      <c r="BH6" s="412">
        <v>1480</v>
      </c>
      <c r="BI6" s="412">
        <v>71</v>
      </c>
      <c r="BJ6" s="413">
        <v>117</v>
      </c>
      <c r="BK6" s="412">
        <v>921</v>
      </c>
      <c r="BL6" s="412">
        <v>95</v>
      </c>
      <c r="BM6" s="414">
        <v>2718</v>
      </c>
      <c r="BN6" s="626">
        <v>1290</v>
      </c>
      <c r="BO6" s="627">
        <v>10526</v>
      </c>
      <c r="BP6" s="413">
        <v>1208</v>
      </c>
      <c r="BQ6" s="412">
        <v>5375</v>
      </c>
      <c r="BR6" s="412">
        <v>1788</v>
      </c>
      <c r="BS6" s="413">
        <v>25</v>
      </c>
      <c r="BT6" s="412">
        <v>892</v>
      </c>
      <c r="BU6" s="412">
        <v>1238</v>
      </c>
      <c r="BV6" s="625">
        <v>5038</v>
      </c>
      <c r="BW6" s="412">
        <v>89</v>
      </c>
      <c r="BX6" s="409">
        <v>410</v>
      </c>
      <c r="BY6" s="412">
        <v>510</v>
      </c>
      <c r="BZ6" s="412">
        <v>195</v>
      </c>
      <c r="CA6" s="412">
        <v>75</v>
      </c>
      <c r="CB6" s="412">
        <v>138</v>
      </c>
      <c r="CC6" s="413">
        <v>3621</v>
      </c>
      <c r="CD6" s="625">
        <v>2936</v>
      </c>
      <c r="CE6" s="412">
        <v>2657</v>
      </c>
      <c r="CF6" s="412">
        <v>92</v>
      </c>
      <c r="CG6" s="412">
        <v>45</v>
      </c>
      <c r="CH6" s="412">
        <v>50</v>
      </c>
      <c r="CI6" s="415">
        <v>92</v>
      </c>
      <c r="CJ6" s="625">
        <v>0</v>
      </c>
      <c r="CK6" s="412">
        <v>0</v>
      </c>
      <c r="CL6" s="412">
        <v>0</v>
      </c>
      <c r="CM6" s="628">
        <v>170</v>
      </c>
      <c r="CN6" s="409">
        <v>150</v>
      </c>
      <c r="CO6" s="408">
        <v>20</v>
      </c>
      <c r="CP6" s="629">
        <v>274</v>
      </c>
      <c r="CQ6" s="628">
        <v>209</v>
      </c>
      <c r="CR6" s="629">
        <v>4454</v>
      </c>
      <c r="CS6" s="409">
        <v>210</v>
      </c>
      <c r="CT6" s="409">
        <v>4244</v>
      </c>
      <c r="CU6" s="630">
        <v>130</v>
      </c>
      <c r="CV6" s="629">
        <v>108</v>
      </c>
      <c r="CW6" s="629">
        <v>95</v>
      </c>
      <c r="CX6" s="629">
        <v>11561</v>
      </c>
      <c r="CY6" s="412">
        <v>10461</v>
      </c>
      <c r="CZ6" s="412">
        <v>1100</v>
      </c>
      <c r="DA6" s="631">
        <v>6786</v>
      </c>
      <c r="DB6" s="631">
        <v>1413</v>
      </c>
      <c r="DC6" s="632">
        <v>2357</v>
      </c>
    </row>
    <row r="7" spans="1:141" ht="12.75" customHeight="1" thickBot="1">
      <c r="A7" s="134" t="s">
        <v>717</v>
      </c>
      <c r="B7" s="186"/>
      <c r="C7" s="338">
        <f>IF(OR(E7&lt;=0,D7=0),"*",E7/D7)</f>
        <v>1.0080514302492698</v>
      </c>
      <c r="D7" s="416">
        <v>64709</v>
      </c>
      <c r="E7" s="416">
        <f>SUM(G7,N7,Y7,AL7,AM7,AN7,AR7,AS7)</f>
        <v>65230</v>
      </c>
      <c r="F7" s="506"/>
      <c r="G7" s="515">
        <f aca="true" t="shared" si="2" ref="G7:AS7">SUM(G9,G12,G15,G23,G28,G39,G44,G59,G62)</f>
        <v>19347</v>
      </c>
      <c r="H7" s="516">
        <f t="shared" si="2"/>
        <v>3448</v>
      </c>
      <c r="I7" s="517">
        <f t="shared" si="2"/>
        <v>1106</v>
      </c>
      <c r="J7" s="516">
        <f t="shared" si="2"/>
        <v>3677</v>
      </c>
      <c r="K7" s="518">
        <f t="shared" si="2"/>
        <v>3918</v>
      </c>
      <c r="L7" s="518">
        <f t="shared" si="2"/>
        <v>5934</v>
      </c>
      <c r="M7" s="518">
        <f t="shared" si="2"/>
        <v>1264</v>
      </c>
      <c r="N7" s="519">
        <f t="shared" si="2"/>
        <v>2216</v>
      </c>
      <c r="O7" s="517">
        <f t="shared" si="2"/>
        <v>256</v>
      </c>
      <c r="P7" s="516">
        <f t="shared" si="2"/>
        <v>23</v>
      </c>
      <c r="Q7" s="516">
        <f t="shared" si="2"/>
        <v>6</v>
      </c>
      <c r="R7" s="516">
        <f t="shared" si="2"/>
        <v>1084</v>
      </c>
      <c r="S7" s="516">
        <f t="shared" si="2"/>
        <v>43</v>
      </c>
      <c r="T7" s="516">
        <f t="shared" si="2"/>
        <v>14</v>
      </c>
      <c r="U7" s="516">
        <f t="shared" si="2"/>
        <v>28</v>
      </c>
      <c r="V7" s="516">
        <f t="shared" si="2"/>
        <v>0</v>
      </c>
      <c r="W7" s="516">
        <f t="shared" si="2"/>
        <v>5</v>
      </c>
      <c r="X7" s="516">
        <f>SUM(X9,X12,X15,X23,X28,X39,X44,X59,X62)</f>
        <v>757</v>
      </c>
      <c r="Y7" s="519">
        <f t="shared" si="2"/>
        <v>18931</v>
      </c>
      <c r="Z7" s="517">
        <f t="shared" si="2"/>
        <v>9430</v>
      </c>
      <c r="AA7" s="516">
        <f t="shared" si="2"/>
        <v>124</v>
      </c>
      <c r="AB7" s="516">
        <f t="shared" si="2"/>
        <v>68</v>
      </c>
      <c r="AC7" s="516">
        <f t="shared" si="2"/>
        <v>104</v>
      </c>
      <c r="AD7" s="516">
        <f t="shared" si="2"/>
        <v>6810</v>
      </c>
      <c r="AE7" s="516">
        <f t="shared" si="2"/>
        <v>1227</v>
      </c>
      <c r="AF7" s="516">
        <f t="shared" si="2"/>
        <v>291</v>
      </c>
      <c r="AG7" s="516">
        <f t="shared" si="2"/>
        <v>166</v>
      </c>
      <c r="AH7" s="516">
        <f t="shared" si="2"/>
        <v>69</v>
      </c>
      <c r="AI7" s="516">
        <f t="shared" si="2"/>
        <v>120</v>
      </c>
      <c r="AJ7" s="516">
        <f t="shared" si="2"/>
        <v>465</v>
      </c>
      <c r="AK7" s="516">
        <f t="shared" si="2"/>
        <v>57</v>
      </c>
      <c r="AL7" s="520">
        <f t="shared" si="2"/>
        <v>2551</v>
      </c>
      <c r="AM7" s="521">
        <f t="shared" si="2"/>
        <v>11560</v>
      </c>
      <c r="AN7" s="519">
        <f t="shared" si="2"/>
        <v>6244</v>
      </c>
      <c r="AO7" s="517">
        <f t="shared" si="2"/>
        <v>626</v>
      </c>
      <c r="AP7" s="516">
        <f t="shared" si="2"/>
        <v>1618</v>
      </c>
      <c r="AQ7" s="518">
        <f t="shared" si="2"/>
        <v>4000</v>
      </c>
      <c r="AR7" s="519">
        <f t="shared" si="2"/>
        <v>3468</v>
      </c>
      <c r="AS7" s="522">
        <f t="shared" si="2"/>
        <v>913</v>
      </c>
      <c r="AT7" s="134" t="s">
        <v>717</v>
      </c>
      <c r="AU7" s="186"/>
      <c r="AV7" s="338">
        <f>IF(OR(AX7&lt;=0,AW7=0),"*",AX7/AW7)</f>
        <v>0.7955462145914788</v>
      </c>
      <c r="AW7" s="505">
        <v>64709</v>
      </c>
      <c r="AX7" s="416">
        <f>SUM(AZ7,BG7,BN7,BV7,BO7,CD7,CJ7,CM7,CP7,CQ7,CR7,CU7,CV7,CW7,CX7,DA7,DB7,DC7)</f>
        <v>51479</v>
      </c>
      <c r="AY7" s="417"/>
      <c r="AZ7" s="418">
        <f aca="true" t="shared" si="3" ref="AZ7:CE7">SUM(AZ9,AZ12,AZ15,AZ23,AZ28,AZ39,AZ44,AZ59,AZ62)</f>
        <v>11539</v>
      </c>
      <c r="BA7" s="419">
        <f t="shared" si="3"/>
        <v>7368</v>
      </c>
      <c r="BB7" s="419">
        <f t="shared" si="3"/>
        <v>1215</v>
      </c>
      <c r="BC7" s="419">
        <f t="shared" si="3"/>
        <v>33</v>
      </c>
      <c r="BD7" s="420">
        <f t="shared" si="3"/>
        <v>2196</v>
      </c>
      <c r="BE7" s="485">
        <f t="shared" si="3"/>
        <v>709</v>
      </c>
      <c r="BF7" s="486">
        <f t="shared" si="3"/>
        <v>18</v>
      </c>
      <c r="BG7" s="487">
        <f t="shared" si="3"/>
        <v>5228</v>
      </c>
      <c r="BH7" s="488">
        <f t="shared" si="3"/>
        <v>1557</v>
      </c>
      <c r="BI7" s="419">
        <f t="shared" si="3"/>
        <v>74</v>
      </c>
      <c r="BJ7" s="488">
        <f t="shared" si="3"/>
        <v>105</v>
      </c>
      <c r="BK7" s="488">
        <f t="shared" si="3"/>
        <v>754</v>
      </c>
      <c r="BL7" s="488">
        <f t="shared" si="3"/>
        <v>92</v>
      </c>
      <c r="BM7" s="423">
        <f t="shared" si="3"/>
        <v>2646</v>
      </c>
      <c r="BN7" s="489">
        <f t="shared" si="3"/>
        <v>1267</v>
      </c>
      <c r="BO7" s="490">
        <f t="shared" si="3"/>
        <v>10039</v>
      </c>
      <c r="BP7" s="486">
        <f t="shared" si="3"/>
        <v>940</v>
      </c>
      <c r="BQ7" s="488">
        <f t="shared" si="3"/>
        <v>5482</v>
      </c>
      <c r="BR7" s="491">
        <f t="shared" si="3"/>
        <v>1573</v>
      </c>
      <c r="BS7" s="488">
        <f t="shared" si="3"/>
        <v>11</v>
      </c>
      <c r="BT7" s="488">
        <f t="shared" si="3"/>
        <v>803</v>
      </c>
      <c r="BU7" s="488">
        <f t="shared" si="3"/>
        <v>1230</v>
      </c>
      <c r="BV7" s="487">
        <f t="shared" si="3"/>
        <v>4817</v>
      </c>
      <c r="BW7" s="488">
        <f t="shared" si="3"/>
        <v>75</v>
      </c>
      <c r="BX7" s="488">
        <f t="shared" si="3"/>
        <v>362</v>
      </c>
      <c r="BY7" s="488">
        <f t="shared" si="3"/>
        <v>488</v>
      </c>
      <c r="BZ7" s="488">
        <f t="shared" si="3"/>
        <v>147</v>
      </c>
      <c r="CA7" s="492">
        <f t="shared" si="3"/>
        <v>60</v>
      </c>
      <c r="CB7" s="493">
        <f t="shared" si="3"/>
        <v>128</v>
      </c>
      <c r="CC7" s="488">
        <f t="shared" si="3"/>
        <v>3557</v>
      </c>
      <c r="CD7" s="487">
        <f t="shared" si="3"/>
        <v>2538</v>
      </c>
      <c r="CE7" s="494">
        <f t="shared" si="3"/>
        <v>2258</v>
      </c>
      <c r="CF7" s="485">
        <f aca="true" t="shared" si="4" ref="CF7:DC7">SUM(CF9,CF12,CF15,CF23,CF28,CF39,CF44,CF59,CF62)</f>
        <v>98</v>
      </c>
      <c r="CG7" s="485">
        <f t="shared" si="4"/>
        <v>24</v>
      </c>
      <c r="CH7" s="485">
        <f t="shared" si="4"/>
        <v>66</v>
      </c>
      <c r="CI7" s="486">
        <f t="shared" si="4"/>
        <v>92</v>
      </c>
      <c r="CJ7" s="487">
        <f t="shared" si="4"/>
        <v>0</v>
      </c>
      <c r="CK7" s="421">
        <f t="shared" si="4"/>
        <v>0</v>
      </c>
      <c r="CL7" s="421">
        <f t="shared" si="4"/>
        <v>0</v>
      </c>
      <c r="CM7" s="425">
        <f t="shared" si="4"/>
        <v>172</v>
      </c>
      <c r="CN7" s="424">
        <f t="shared" si="4"/>
        <v>129</v>
      </c>
      <c r="CO7" s="485">
        <f t="shared" si="4"/>
        <v>43</v>
      </c>
      <c r="CP7" s="426">
        <f t="shared" si="4"/>
        <v>275</v>
      </c>
      <c r="CQ7" s="422">
        <f t="shared" si="4"/>
        <v>209</v>
      </c>
      <c r="CR7" s="422">
        <f t="shared" si="4"/>
        <v>4417</v>
      </c>
      <c r="CS7" s="420">
        <f t="shared" si="4"/>
        <v>207</v>
      </c>
      <c r="CT7" s="485">
        <f t="shared" si="4"/>
        <v>4210</v>
      </c>
      <c r="CU7" s="495">
        <f t="shared" si="4"/>
        <v>109</v>
      </c>
      <c r="CV7" s="487">
        <f t="shared" si="4"/>
        <v>23</v>
      </c>
      <c r="CW7" s="487">
        <f t="shared" si="4"/>
        <v>161</v>
      </c>
      <c r="CX7" s="422">
        <f t="shared" si="4"/>
        <v>6880</v>
      </c>
      <c r="CY7" s="488">
        <f t="shared" si="4"/>
        <v>5891</v>
      </c>
      <c r="CZ7" s="488">
        <f t="shared" si="4"/>
        <v>989</v>
      </c>
      <c r="DA7" s="487">
        <f t="shared" si="4"/>
        <v>93</v>
      </c>
      <c r="DB7" s="422">
        <f t="shared" si="4"/>
        <v>1354</v>
      </c>
      <c r="DC7" s="496">
        <f t="shared" si="4"/>
        <v>2358</v>
      </c>
      <c r="DD7" s="16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</row>
    <row r="8" spans="1:107" ht="6" customHeight="1" thickBot="1">
      <c r="A8" s="114"/>
      <c r="B8" s="187"/>
      <c r="C8" s="331"/>
      <c r="D8" s="427"/>
      <c r="E8" s="427"/>
      <c r="F8" s="506"/>
      <c r="G8" s="523"/>
      <c r="H8" s="524"/>
      <c r="I8" s="525"/>
      <c r="J8" s="524"/>
      <c r="K8" s="526"/>
      <c r="L8" s="526"/>
      <c r="M8" s="526"/>
      <c r="N8" s="523"/>
      <c r="O8" s="525"/>
      <c r="P8" s="524"/>
      <c r="Q8" s="524"/>
      <c r="R8" s="526"/>
      <c r="S8" s="524"/>
      <c r="T8" s="524"/>
      <c r="U8" s="524"/>
      <c r="V8" s="524"/>
      <c r="W8" s="526"/>
      <c r="X8" s="524"/>
      <c r="Y8" s="523"/>
      <c r="Z8" s="525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7"/>
      <c r="AM8" s="78"/>
      <c r="AN8" s="523"/>
      <c r="AO8" s="525"/>
      <c r="AP8" s="524"/>
      <c r="AQ8" s="30"/>
      <c r="AR8" s="523"/>
      <c r="AS8" s="66"/>
      <c r="AT8" s="311"/>
      <c r="AU8" s="190"/>
      <c r="AV8" s="331"/>
      <c r="AW8" s="411"/>
      <c r="AX8" s="427"/>
      <c r="AY8" s="78"/>
      <c r="AZ8" s="428"/>
      <c r="BA8" s="78"/>
      <c r="BB8" s="78"/>
      <c r="BC8" s="78"/>
      <c r="BD8" s="78"/>
      <c r="BE8" s="78"/>
      <c r="BF8" s="78"/>
      <c r="BG8" s="428"/>
      <c r="BH8" s="78"/>
      <c r="BI8" s="78"/>
      <c r="BJ8" s="78"/>
      <c r="BK8" s="78"/>
      <c r="BL8" s="78"/>
      <c r="BM8" s="323"/>
      <c r="BN8" s="429"/>
      <c r="BO8" s="428"/>
      <c r="BP8" s="78"/>
      <c r="BQ8" s="78"/>
      <c r="BR8" s="78"/>
      <c r="BS8" s="78"/>
      <c r="BT8" s="78"/>
      <c r="BU8" s="78"/>
      <c r="BV8" s="428"/>
      <c r="BW8" s="78"/>
      <c r="BX8" s="78"/>
      <c r="BY8" s="78"/>
      <c r="BZ8" s="78"/>
      <c r="CA8" s="78"/>
      <c r="CB8" s="78"/>
      <c r="CC8" s="78"/>
      <c r="CD8" s="428"/>
      <c r="CE8" s="78"/>
      <c r="CF8" s="78"/>
      <c r="CG8" s="78"/>
      <c r="CH8" s="78"/>
      <c r="CI8" s="78"/>
      <c r="CJ8" s="428"/>
      <c r="CK8" s="78"/>
      <c r="CL8" s="78"/>
      <c r="CM8" s="428"/>
      <c r="CN8" s="428"/>
      <c r="CO8" s="428"/>
      <c r="CP8" s="428"/>
      <c r="CQ8" s="428"/>
      <c r="CR8" s="428"/>
      <c r="CS8" s="428"/>
      <c r="CT8" s="428"/>
      <c r="CU8" s="428"/>
      <c r="CV8" s="428"/>
      <c r="CW8" s="428"/>
      <c r="CX8" s="428"/>
      <c r="CY8" s="78"/>
      <c r="CZ8" s="78"/>
      <c r="DA8" s="78"/>
      <c r="DB8" s="78"/>
      <c r="DC8" s="144"/>
    </row>
    <row r="9" spans="1:107" ht="12" customHeight="1" thickBot="1">
      <c r="A9" s="131" t="s">
        <v>159</v>
      </c>
      <c r="B9" s="188"/>
      <c r="C9" s="338">
        <f aca="true" t="shared" si="5" ref="C9:C66">IF(OR(E9&lt;=0,D9=0),"*",E9/D9)</f>
        <v>0.30666666666666664</v>
      </c>
      <c r="D9" s="416">
        <v>75</v>
      </c>
      <c r="E9" s="416">
        <f aca="true" t="shared" si="6" ref="E9:E40">SUM(G9,N9,Y9,AL9,AM9,AN9,AR9,AS9)</f>
        <v>23</v>
      </c>
      <c r="F9" s="506"/>
      <c r="G9" s="435">
        <f aca="true" t="shared" si="7" ref="G9:AS9">SUM(G10:G11)</f>
        <v>0</v>
      </c>
      <c r="H9" s="528">
        <f t="shared" si="7"/>
        <v>0</v>
      </c>
      <c r="I9" s="528">
        <f t="shared" si="7"/>
        <v>0</v>
      </c>
      <c r="J9" s="528">
        <f t="shared" si="7"/>
        <v>0</v>
      </c>
      <c r="K9" s="528">
        <f t="shared" si="7"/>
        <v>0</v>
      </c>
      <c r="L9" s="528">
        <f>SUM(L10:L11)</f>
        <v>0</v>
      </c>
      <c r="M9" s="528">
        <f t="shared" si="7"/>
        <v>0</v>
      </c>
      <c r="N9" s="433">
        <f t="shared" si="7"/>
        <v>23</v>
      </c>
      <c r="O9" s="432">
        <f t="shared" si="7"/>
        <v>0</v>
      </c>
      <c r="P9" s="432">
        <f t="shared" si="7"/>
        <v>23</v>
      </c>
      <c r="Q9" s="432">
        <f t="shared" si="7"/>
        <v>0</v>
      </c>
      <c r="R9" s="432">
        <f>SUM(R10:R11)</f>
        <v>0</v>
      </c>
      <c r="S9" s="432">
        <f t="shared" si="7"/>
        <v>0</v>
      </c>
      <c r="T9" s="432">
        <f t="shared" si="7"/>
        <v>0</v>
      </c>
      <c r="U9" s="432">
        <f t="shared" si="7"/>
        <v>0</v>
      </c>
      <c r="V9" s="432">
        <f t="shared" si="7"/>
        <v>0</v>
      </c>
      <c r="W9" s="432">
        <f t="shared" si="7"/>
        <v>0</v>
      </c>
      <c r="X9" s="432">
        <f>SUM(X10:X11)</f>
        <v>0</v>
      </c>
      <c r="Y9" s="433">
        <f t="shared" si="7"/>
        <v>0</v>
      </c>
      <c r="Z9" s="432">
        <f t="shared" si="7"/>
        <v>0</v>
      </c>
      <c r="AA9" s="432">
        <f t="shared" si="7"/>
        <v>0</v>
      </c>
      <c r="AB9" s="432">
        <f t="shared" si="7"/>
        <v>0</v>
      </c>
      <c r="AC9" s="432">
        <f t="shared" si="7"/>
        <v>0</v>
      </c>
      <c r="AD9" s="432">
        <f t="shared" si="7"/>
        <v>0</v>
      </c>
      <c r="AE9" s="432">
        <f t="shared" si="7"/>
        <v>0</v>
      </c>
      <c r="AF9" s="432">
        <f t="shared" si="7"/>
        <v>0</v>
      </c>
      <c r="AG9" s="432">
        <f t="shared" si="7"/>
        <v>0</v>
      </c>
      <c r="AH9" s="432">
        <f t="shared" si="7"/>
        <v>0</v>
      </c>
      <c r="AI9" s="432">
        <f t="shared" si="7"/>
        <v>0</v>
      </c>
      <c r="AJ9" s="432">
        <f t="shared" si="7"/>
        <v>0</v>
      </c>
      <c r="AK9" s="432">
        <f t="shared" si="7"/>
        <v>0</v>
      </c>
      <c r="AL9" s="529">
        <f t="shared" si="7"/>
        <v>0</v>
      </c>
      <c r="AM9" s="433">
        <f t="shared" si="7"/>
        <v>0</v>
      </c>
      <c r="AN9" s="433">
        <f t="shared" si="7"/>
        <v>0</v>
      </c>
      <c r="AO9" s="432">
        <f t="shared" si="7"/>
        <v>0</v>
      </c>
      <c r="AP9" s="432">
        <f t="shared" si="7"/>
        <v>0</v>
      </c>
      <c r="AQ9" s="188">
        <f t="shared" si="7"/>
        <v>0</v>
      </c>
      <c r="AR9" s="433">
        <f t="shared" si="7"/>
        <v>0</v>
      </c>
      <c r="AS9" s="530">
        <f t="shared" si="7"/>
        <v>0</v>
      </c>
      <c r="AT9" s="131" t="s">
        <v>159</v>
      </c>
      <c r="AU9" s="188"/>
      <c r="AV9" s="338">
        <f aca="true" t="shared" si="8" ref="AV9:AV66">IF(OR(AX9&lt;=0,AW9=0),"*",AX9/AW9)</f>
        <v>0.021238938053097345</v>
      </c>
      <c r="AW9" s="340">
        <v>1695</v>
      </c>
      <c r="AX9" s="416">
        <f aca="true" t="shared" si="9" ref="AX9:AX38">SUM(AZ9,BG9,BN9,BV9,BO9,CD9,CJ9,CM9,CP9,CQ9,CR9,CU9,CV9,CW9,CX9,DA9,DB9,DC9)</f>
        <v>36</v>
      </c>
      <c r="AY9" s="430"/>
      <c r="AZ9" s="431">
        <f aca="true" t="shared" si="10" ref="AZ9:CE9">SUM(AZ10:AZ11)</f>
        <v>13</v>
      </c>
      <c r="BA9" s="432">
        <f t="shared" si="10"/>
        <v>0</v>
      </c>
      <c r="BB9" s="432">
        <f t="shared" si="10"/>
        <v>13</v>
      </c>
      <c r="BC9" s="432">
        <f t="shared" si="10"/>
        <v>0</v>
      </c>
      <c r="BD9" s="432">
        <f t="shared" si="10"/>
        <v>0</v>
      </c>
      <c r="BE9" s="432">
        <f t="shared" si="10"/>
        <v>0</v>
      </c>
      <c r="BF9" s="432">
        <f t="shared" si="10"/>
        <v>0</v>
      </c>
      <c r="BG9" s="433">
        <f t="shared" si="10"/>
        <v>0</v>
      </c>
      <c r="BH9" s="432">
        <f t="shared" si="10"/>
        <v>0</v>
      </c>
      <c r="BI9" s="432">
        <f t="shared" si="10"/>
        <v>0</v>
      </c>
      <c r="BJ9" s="432">
        <f t="shared" si="10"/>
        <v>0</v>
      </c>
      <c r="BK9" s="432">
        <f t="shared" si="10"/>
        <v>0</v>
      </c>
      <c r="BL9" s="432">
        <f t="shared" si="10"/>
        <v>0</v>
      </c>
      <c r="BM9" s="434">
        <f t="shared" si="10"/>
        <v>0</v>
      </c>
      <c r="BN9" s="433">
        <f t="shared" si="10"/>
        <v>0</v>
      </c>
      <c r="BO9" s="435">
        <f t="shared" si="10"/>
        <v>10</v>
      </c>
      <c r="BP9" s="432">
        <f t="shared" si="10"/>
        <v>0</v>
      </c>
      <c r="BQ9" s="432">
        <f t="shared" si="10"/>
        <v>0</v>
      </c>
      <c r="BR9" s="432">
        <f t="shared" si="10"/>
        <v>0</v>
      </c>
      <c r="BS9" s="432">
        <f t="shared" si="10"/>
        <v>0</v>
      </c>
      <c r="BT9" s="432">
        <f t="shared" si="10"/>
        <v>10</v>
      </c>
      <c r="BU9" s="432">
        <f t="shared" si="10"/>
        <v>0</v>
      </c>
      <c r="BV9" s="433">
        <f t="shared" si="10"/>
        <v>13</v>
      </c>
      <c r="BW9" s="432">
        <f t="shared" si="10"/>
        <v>0</v>
      </c>
      <c r="BX9" s="432">
        <f t="shared" si="10"/>
        <v>0</v>
      </c>
      <c r="BY9" s="432">
        <f t="shared" si="10"/>
        <v>0</v>
      </c>
      <c r="BZ9" s="432">
        <f t="shared" si="10"/>
        <v>0</v>
      </c>
      <c r="CA9" s="432">
        <f t="shared" si="10"/>
        <v>0</v>
      </c>
      <c r="CB9" s="432">
        <f t="shared" si="10"/>
        <v>0</v>
      </c>
      <c r="CC9" s="432">
        <f t="shared" si="10"/>
        <v>13</v>
      </c>
      <c r="CD9" s="433">
        <f t="shared" si="10"/>
        <v>0</v>
      </c>
      <c r="CE9" s="432">
        <f t="shared" si="10"/>
        <v>0</v>
      </c>
      <c r="CF9" s="432">
        <f aca="true" t="shared" si="11" ref="CF9:DC9">SUM(CF10:CF11)</f>
        <v>0</v>
      </c>
      <c r="CG9" s="432">
        <f t="shared" si="11"/>
        <v>0</v>
      </c>
      <c r="CH9" s="432">
        <f t="shared" si="11"/>
        <v>0</v>
      </c>
      <c r="CI9" s="432">
        <f t="shared" si="11"/>
        <v>0</v>
      </c>
      <c r="CJ9" s="433">
        <f t="shared" si="11"/>
        <v>0</v>
      </c>
      <c r="CK9" s="432">
        <f t="shared" si="11"/>
        <v>0</v>
      </c>
      <c r="CL9" s="432">
        <f t="shared" si="11"/>
        <v>0</v>
      </c>
      <c r="CM9" s="433">
        <f t="shared" si="11"/>
        <v>0</v>
      </c>
      <c r="CN9" s="433">
        <f t="shared" si="11"/>
        <v>0</v>
      </c>
      <c r="CO9" s="433">
        <f t="shared" si="11"/>
        <v>0</v>
      </c>
      <c r="CP9" s="433">
        <f t="shared" si="11"/>
        <v>0</v>
      </c>
      <c r="CQ9" s="433">
        <f t="shared" si="11"/>
        <v>0</v>
      </c>
      <c r="CR9" s="433">
        <f t="shared" si="11"/>
        <v>0</v>
      </c>
      <c r="CS9" s="433">
        <f t="shared" si="11"/>
        <v>0</v>
      </c>
      <c r="CT9" s="433">
        <f t="shared" si="11"/>
        <v>0</v>
      </c>
      <c r="CU9" s="433">
        <f t="shared" si="11"/>
        <v>0</v>
      </c>
      <c r="CV9" s="433">
        <f t="shared" si="11"/>
        <v>0</v>
      </c>
      <c r="CW9" s="433">
        <f t="shared" si="11"/>
        <v>0</v>
      </c>
      <c r="CX9" s="433">
        <f t="shared" si="11"/>
        <v>0</v>
      </c>
      <c r="CY9" s="432">
        <f t="shared" si="11"/>
        <v>0</v>
      </c>
      <c r="CZ9" s="432">
        <f t="shared" si="11"/>
        <v>0</v>
      </c>
      <c r="DA9" s="432">
        <f t="shared" si="11"/>
        <v>0</v>
      </c>
      <c r="DB9" s="434">
        <f t="shared" si="11"/>
        <v>0</v>
      </c>
      <c r="DC9" s="436">
        <f t="shared" si="11"/>
        <v>0</v>
      </c>
    </row>
    <row r="10" spans="1:107" ht="12.75" customHeight="1" thickBot="1" thickTop="1">
      <c r="A10" s="115"/>
      <c r="B10" s="30" t="s">
        <v>580</v>
      </c>
      <c r="C10" s="339" t="str">
        <f t="shared" si="5"/>
        <v>*</v>
      </c>
      <c r="D10" s="448">
        <v>0</v>
      </c>
      <c r="E10" s="448">
        <f t="shared" si="6"/>
        <v>0</v>
      </c>
      <c r="F10" s="531"/>
      <c r="G10" s="532">
        <f>SUM(H10:M10)</f>
        <v>0</v>
      </c>
      <c r="H10" s="439"/>
      <c r="I10" s="439"/>
      <c r="J10" s="439"/>
      <c r="K10" s="439"/>
      <c r="L10" s="439"/>
      <c r="M10" s="439"/>
      <c r="N10" s="533">
        <f>SUM(O10:X10)</f>
        <v>0</v>
      </c>
      <c r="O10" s="439"/>
      <c r="P10" s="439"/>
      <c r="Q10" s="439"/>
      <c r="R10" s="439"/>
      <c r="S10" s="439"/>
      <c r="T10" s="439"/>
      <c r="U10" s="439"/>
      <c r="V10" s="534"/>
      <c r="W10" s="439"/>
      <c r="X10" s="439"/>
      <c r="Y10" s="533">
        <f>SUM(Z10:AK10)</f>
        <v>0</v>
      </c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535"/>
      <c r="AM10" s="442"/>
      <c r="AN10" s="533">
        <f>SUM(AO10:AQ10)</f>
        <v>0</v>
      </c>
      <c r="AO10" s="439"/>
      <c r="AP10" s="439"/>
      <c r="AQ10" s="536"/>
      <c r="AR10" s="442"/>
      <c r="AS10" s="537"/>
      <c r="AT10" s="115"/>
      <c r="AU10" s="30" t="s">
        <v>160</v>
      </c>
      <c r="AV10" s="339">
        <f t="shared" si="8"/>
        <v>0.008024691358024692</v>
      </c>
      <c r="AW10" s="343">
        <v>1620</v>
      </c>
      <c r="AX10" s="437">
        <f t="shared" si="9"/>
        <v>13</v>
      </c>
      <c r="AY10" s="30"/>
      <c r="AZ10" s="438">
        <f>SUM(BA10:BF10)</f>
        <v>13</v>
      </c>
      <c r="BA10" s="439"/>
      <c r="BB10" s="439">
        <v>13</v>
      </c>
      <c r="BC10" s="439"/>
      <c r="BD10" s="439"/>
      <c r="BE10" s="439"/>
      <c r="BF10" s="439"/>
      <c r="BG10" s="440">
        <f>SUM(BH10:BM10)</f>
        <v>0</v>
      </c>
      <c r="BH10" s="439"/>
      <c r="BI10" s="439"/>
      <c r="BJ10" s="439"/>
      <c r="BK10" s="439"/>
      <c r="BL10" s="439"/>
      <c r="BM10" s="441"/>
      <c r="BN10" s="442"/>
      <c r="BO10" s="443">
        <f>SUM(BP10:BU10)</f>
        <v>0</v>
      </c>
      <c r="BP10" s="439"/>
      <c r="BQ10" s="439"/>
      <c r="BR10" s="439"/>
      <c r="BS10" s="439"/>
      <c r="BT10" s="439"/>
      <c r="BU10" s="439"/>
      <c r="BV10" s="440">
        <f>SUM(BW10:CC10)</f>
        <v>0</v>
      </c>
      <c r="BW10" s="439"/>
      <c r="BX10" s="439"/>
      <c r="BY10" s="439"/>
      <c r="BZ10" s="439"/>
      <c r="CA10" s="439"/>
      <c r="CB10" s="439"/>
      <c r="CC10" s="439"/>
      <c r="CD10" s="440">
        <f>SUM(CE10:CI10)</f>
        <v>0</v>
      </c>
      <c r="CE10" s="439"/>
      <c r="CF10" s="439"/>
      <c r="CG10" s="439"/>
      <c r="CH10" s="439"/>
      <c r="CI10" s="439"/>
      <c r="CJ10" s="440">
        <f>SUM(CK10:CL10)</f>
        <v>0</v>
      </c>
      <c r="CK10" s="439"/>
      <c r="CL10" s="439"/>
      <c r="CM10" s="442">
        <f>SUM(CN10:CO10)</f>
        <v>0</v>
      </c>
      <c r="CN10" s="444"/>
      <c r="CO10" s="445"/>
      <c r="CP10" s="442"/>
      <c r="CQ10" s="442"/>
      <c r="CR10" s="442">
        <f>SUM(CS10:CT10)</f>
        <v>0</v>
      </c>
      <c r="CS10" s="444"/>
      <c r="CT10" s="445"/>
      <c r="CU10" s="442"/>
      <c r="CV10" s="442"/>
      <c r="CW10" s="442"/>
      <c r="CX10" s="440">
        <f>CY10+CZ10</f>
        <v>0</v>
      </c>
      <c r="CY10" s="439"/>
      <c r="CZ10" s="439"/>
      <c r="DA10" s="446"/>
      <c r="DB10" s="446"/>
      <c r="DC10" s="447"/>
    </row>
    <row r="11" spans="1:107" ht="12" customHeight="1" thickBot="1" thickTop="1">
      <c r="A11" s="115"/>
      <c r="B11" s="30" t="s">
        <v>161</v>
      </c>
      <c r="C11" s="339">
        <f t="shared" si="5"/>
        <v>0.30666666666666664</v>
      </c>
      <c r="D11" s="448">
        <v>75</v>
      </c>
      <c r="E11" s="448">
        <f t="shared" si="6"/>
        <v>23</v>
      </c>
      <c r="F11" s="531"/>
      <c r="G11" s="532">
        <f>SUM(H11:M11)</f>
        <v>0</v>
      </c>
      <c r="H11" s="439"/>
      <c r="I11" s="439"/>
      <c r="J11" s="439"/>
      <c r="K11" s="439"/>
      <c r="L11" s="439"/>
      <c r="M11" s="439"/>
      <c r="N11" s="533">
        <f>SUM(O11:X11)</f>
        <v>23</v>
      </c>
      <c r="O11" s="439" t="s">
        <v>742</v>
      </c>
      <c r="P11" s="439">
        <v>23</v>
      </c>
      <c r="Q11" s="439"/>
      <c r="R11" s="439"/>
      <c r="S11" s="439"/>
      <c r="T11" s="439"/>
      <c r="U11" s="439"/>
      <c r="V11" s="534"/>
      <c r="W11" s="439"/>
      <c r="X11" s="439"/>
      <c r="Y11" s="533">
        <f>SUM(Z11:AK11)</f>
        <v>0</v>
      </c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535"/>
      <c r="AM11" s="442"/>
      <c r="AN11" s="533">
        <f>SUM(AO11:AQ11)</f>
        <v>0</v>
      </c>
      <c r="AO11" s="439"/>
      <c r="AP11" s="439"/>
      <c r="AQ11" s="536"/>
      <c r="AR11" s="442"/>
      <c r="AS11" s="537"/>
      <c r="AT11" s="115"/>
      <c r="AU11" s="30" t="s">
        <v>161</v>
      </c>
      <c r="AV11" s="339">
        <f t="shared" si="8"/>
        <v>0.30666666666666664</v>
      </c>
      <c r="AW11" s="343">
        <v>75</v>
      </c>
      <c r="AX11" s="448">
        <f t="shared" si="9"/>
        <v>23</v>
      </c>
      <c r="AY11" s="30"/>
      <c r="AZ11" s="438">
        <f>SUM(BA11:BF11)</f>
        <v>0</v>
      </c>
      <c r="BA11" s="439"/>
      <c r="BB11" s="439"/>
      <c r="BC11" s="439"/>
      <c r="BD11" s="439"/>
      <c r="BE11" s="439"/>
      <c r="BF11" s="439"/>
      <c r="BG11" s="440">
        <f>SUM(BH11:BM11)</f>
        <v>0</v>
      </c>
      <c r="BH11" s="439"/>
      <c r="BI11" s="439"/>
      <c r="BJ11" s="439"/>
      <c r="BK11" s="439"/>
      <c r="BL11" s="439"/>
      <c r="BM11" s="441"/>
      <c r="BN11" s="442"/>
      <c r="BO11" s="443">
        <f>SUM(BP11:BU11)</f>
        <v>10</v>
      </c>
      <c r="BP11" s="439"/>
      <c r="BQ11" s="439"/>
      <c r="BR11" s="439"/>
      <c r="BS11" s="439"/>
      <c r="BT11" s="439">
        <v>10</v>
      </c>
      <c r="BU11" s="439"/>
      <c r="BV11" s="440">
        <f>SUM(BW11:CC11)</f>
        <v>13</v>
      </c>
      <c r="BW11" s="439"/>
      <c r="BX11" s="439"/>
      <c r="BY11" s="439"/>
      <c r="BZ11" s="439"/>
      <c r="CA11" s="439"/>
      <c r="CB11" s="439"/>
      <c r="CC11" s="439">
        <v>13</v>
      </c>
      <c r="CD11" s="440">
        <f>SUM(CE11:CI11)</f>
        <v>0</v>
      </c>
      <c r="CE11" s="439"/>
      <c r="CF11" s="439"/>
      <c r="CG11" s="439"/>
      <c r="CH11" s="439"/>
      <c r="CI11" s="439"/>
      <c r="CJ11" s="440">
        <f>SUM(CK11:CL11)</f>
        <v>0</v>
      </c>
      <c r="CK11" s="439"/>
      <c r="CL11" s="439"/>
      <c r="CM11" s="442">
        <f>SUM(CN11:CO11)</f>
        <v>0</v>
      </c>
      <c r="CN11" s="449"/>
      <c r="CO11" s="441"/>
      <c r="CP11" s="442"/>
      <c r="CQ11" s="442"/>
      <c r="CR11" s="442">
        <f>SUM(CS11:CT11)</f>
        <v>0</v>
      </c>
      <c r="CS11" s="449"/>
      <c r="CT11" s="441"/>
      <c r="CU11" s="442"/>
      <c r="CV11" s="442"/>
      <c r="CW11" s="442"/>
      <c r="CX11" s="440">
        <f>CY11+CZ11</f>
        <v>0</v>
      </c>
      <c r="CY11" s="439"/>
      <c r="CZ11" s="439"/>
      <c r="DA11" s="446"/>
      <c r="DB11" s="446"/>
      <c r="DC11" s="447"/>
    </row>
    <row r="12" spans="1:107" ht="12" customHeight="1" thickBot="1" thickTop="1">
      <c r="A12" s="132" t="s">
        <v>162</v>
      </c>
      <c r="B12" s="329"/>
      <c r="C12" s="338" t="str">
        <f t="shared" si="5"/>
        <v>*</v>
      </c>
      <c r="D12" s="450">
        <v>0</v>
      </c>
      <c r="E12" s="450">
        <f t="shared" si="6"/>
        <v>37</v>
      </c>
      <c r="F12" s="506"/>
      <c r="G12" s="455">
        <f>SUM(G13:G14)</f>
        <v>0</v>
      </c>
      <c r="H12" s="538">
        <f aca="true" t="shared" si="12" ref="H12:AD12">SUM(H13:H14)</f>
        <v>0</v>
      </c>
      <c r="I12" s="538">
        <f t="shared" si="12"/>
        <v>0</v>
      </c>
      <c r="J12" s="538">
        <f t="shared" si="12"/>
        <v>0</v>
      </c>
      <c r="K12" s="538">
        <f>SUM(K13:K14)</f>
        <v>0</v>
      </c>
      <c r="L12" s="538">
        <f>SUM(L13:L14)</f>
        <v>0</v>
      </c>
      <c r="M12" s="538">
        <f t="shared" si="12"/>
        <v>0</v>
      </c>
      <c r="N12" s="453">
        <f t="shared" si="12"/>
        <v>0</v>
      </c>
      <c r="O12" s="452">
        <f t="shared" si="12"/>
        <v>0</v>
      </c>
      <c r="P12" s="452">
        <f t="shared" si="12"/>
        <v>0</v>
      </c>
      <c r="Q12" s="452">
        <f t="shared" si="12"/>
        <v>0</v>
      </c>
      <c r="R12" s="452">
        <f>SUM(R13:R14)</f>
        <v>0</v>
      </c>
      <c r="S12" s="452">
        <f t="shared" si="12"/>
        <v>0</v>
      </c>
      <c r="T12" s="452">
        <f t="shared" si="12"/>
        <v>0</v>
      </c>
      <c r="U12" s="452">
        <f t="shared" si="12"/>
        <v>0</v>
      </c>
      <c r="V12" s="452">
        <f t="shared" si="12"/>
        <v>0</v>
      </c>
      <c r="W12" s="452">
        <f t="shared" si="12"/>
        <v>0</v>
      </c>
      <c r="X12" s="452">
        <f>SUM(X13:X14)</f>
        <v>0</v>
      </c>
      <c r="Y12" s="453">
        <f t="shared" si="12"/>
        <v>37</v>
      </c>
      <c r="Z12" s="452">
        <f t="shared" si="12"/>
        <v>0</v>
      </c>
      <c r="AA12" s="452">
        <f t="shared" si="12"/>
        <v>0</v>
      </c>
      <c r="AB12" s="452">
        <f t="shared" si="12"/>
        <v>0</v>
      </c>
      <c r="AC12" s="452">
        <f t="shared" si="12"/>
        <v>0</v>
      </c>
      <c r="AD12" s="452">
        <f t="shared" si="12"/>
        <v>0</v>
      </c>
      <c r="AE12" s="452">
        <f aca="true" t="shared" si="13" ref="AE12:AJ12">SUM(AE13:AE14)</f>
        <v>0</v>
      </c>
      <c r="AF12" s="452">
        <f t="shared" si="13"/>
        <v>0</v>
      </c>
      <c r="AG12" s="452">
        <f t="shared" si="13"/>
        <v>0</v>
      </c>
      <c r="AH12" s="452">
        <f t="shared" si="13"/>
        <v>0</v>
      </c>
      <c r="AI12" s="452">
        <f t="shared" si="13"/>
        <v>0</v>
      </c>
      <c r="AJ12" s="452">
        <f t="shared" si="13"/>
        <v>37</v>
      </c>
      <c r="AK12" s="452">
        <f aca="true" t="shared" si="14" ref="AK12:AS12">SUM(AK13:AK14)</f>
        <v>0</v>
      </c>
      <c r="AL12" s="539">
        <f t="shared" si="14"/>
        <v>0</v>
      </c>
      <c r="AM12" s="453">
        <f>SUM(AM13:AM14)</f>
        <v>0</v>
      </c>
      <c r="AN12" s="453">
        <f t="shared" si="14"/>
        <v>0</v>
      </c>
      <c r="AO12" s="452">
        <f t="shared" si="14"/>
        <v>0</v>
      </c>
      <c r="AP12" s="452">
        <f t="shared" si="14"/>
        <v>0</v>
      </c>
      <c r="AQ12" s="329">
        <f t="shared" si="14"/>
        <v>0</v>
      </c>
      <c r="AR12" s="453">
        <f t="shared" si="14"/>
        <v>0</v>
      </c>
      <c r="AS12" s="540">
        <f t="shared" si="14"/>
        <v>0</v>
      </c>
      <c r="AT12" s="132" t="s">
        <v>162</v>
      </c>
      <c r="AU12" s="329"/>
      <c r="AV12" s="338">
        <f t="shared" si="8"/>
        <v>0.44090056285178236</v>
      </c>
      <c r="AW12" s="340">
        <v>5330</v>
      </c>
      <c r="AX12" s="450">
        <f t="shared" si="9"/>
        <v>2350</v>
      </c>
      <c r="AY12" s="430"/>
      <c r="AZ12" s="451">
        <f aca="true" t="shared" si="15" ref="AZ12:BS12">SUM(AZ13:AZ14)</f>
        <v>0</v>
      </c>
      <c r="BA12" s="452">
        <f t="shared" si="15"/>
        <v>0</v>
      </c>
      <c r="BB12" s="452">
        <f t="shared" si="15"/>
        <v>0</v>
      </c>
      <c r="BC12" s="452">
        <f t="shared" si="15"/>
        <v>0</v>
      </c>
      <c r="BD12" s="452"/>
      <c r="BE12" s="452">
        <f>SUM(BE13:BE14)</f>
        <v>0</v>
      </c>
      <c r="BF12" s="452">
        <f>SUM(BF13:BF14)</f>
        <v>0</v>
      </c>
      <c r="BG12" s="453">
        <f t="shared" si="15"/>
        <v>271</v>
      </c>
      <c r="BH12" s="452">
        <f t="shared" si="15"/>
        <v>0</v>
      </c>
      <c r="BI12" s="452">
        <f t="shared" si="15"/>
        <v>0</v>
      </c>
      <c r="BJ12" s="452">
        <f>SUM(BJ13:BJ14)</f>
        <v>0</v>
      </c>
      <c r="BK12" s="452">
        <f t="shared" si="15"/>
        <v>0</v>
      </c>
      <c r="BL12" s="452">
        <f t="shared" si="15"/>
        <v>0</v>
      </c>
      <c r="BM12" s="454">
        <f t="shared" si="15"/>
        <v>271</v>
      </c>
      <c r="BN12" s="453">
        <f t="shared" si="15"/>
        <v>0</v>
      </c>
      <c r="BO12" s="455">
        <f t="shared" si="15"/>
        <v>257</v>
      </c>
      <c r="BP12" s="452">
        <f t="shared" si="15"/>
        <v>0</v>
      </c>
      <c r="BQ12" s="452">
        <f t="shared" si="15"/>
        <v>0</v>
      </c>
      <c r="BR12" s="452">
        <f t="shared" si="15"/>
        <v>0</v>
      </c>
      <c r="BS12" s="452">
        <f t="shared" si="15"/>
        <v>0</v>
      </c>
      <c r="BT12" s="452">
        <f>SUM(BT13:BT14)</f>
        <v>257</v>
      </c>
      <c r="BU12" s="452">
        <f>SUM(BU13:BU14)</f>
        <v>0</v>
      </c>
      <c r="BV12" s="453">
        <f aca="true" t="shared" si="16" ref="BV12:CP12">SUM(BV13:BV14)</f>
        <v>6</v>
      </c>
      <c r="BW12" s="452">
        <f t="shared" si="16"/>
        <v>1</v>
      </c>
      <c r="BX12" s="452">
        <f t="shared" si="16"/>
        <v>0</v>
      </c>
      <c r="BY12" s="452">
        <f t="shared" si="16"/>
        <v>0</v>
      </c>
      <c r="BZ12" s="452">
        <f t="shared" si="16"/>
        <v>0</v>
      </c>
      <c r="CA12" s="452">
        <f t="shared" si="16"/>
        <v>0</v>
      </c>
      <c r="CB12" s="452">
        <f t="shared" si="16"/>
        <v>0</v>
      </c>
      <c r="CC12" s="452">
        <f t="shared" si="16"/>
        <v>5</v>
      </c>
      <c r="CD12" s="453">
        <f t="shared" si="16"/>
        <v>153</v>
      </c>
      <c r="CE12" s="452">
        <f t="shared" si="16"/>
        <v>153</v>
      </c>
      <c r="CF12" s="452">
        <f>SUM(CF13:CF14)</f>
        <v>0</v>
      </c>
      <c r="CG12" s="452">
        <f t="shared" si="16"/>
        <v>0</v>
      </c>
      <c r="CH12" s="452">
        <f t="shared" si="16"/>
        <v>0</v>
      </c>
      <c r="CI12" s="452">
        <f t="shared" si="16"/>
        <v>0</v>
      </c>
      <c r="CJ12" s="453">
        <f t="shared" si="16"/>
        <v>0</v>
      </c>
      <c r="CK12" s="452">
        <f t="shared" si="16"/>
        <v>0</v>
      </c>
      <c r="CL12" s="452">
        <f t="shared" si="16"/>
        <v>0</v>
      </c>
      <c r="CM12" s="453">
        <f>SUM(CM13:CM14)</f>
        <v>129</v>
      </c>
      <c r="CN12" s="453">
        <f>SUM(CN13:CN14)</f>
        <v>129</v>
      </c>
      <c r="CO12" s="453">
        <f>SUM(CO13:CO14)</f>
        <v>0</v>
      </c>
      <c r="CP12" s="453">
        <f t="shared" si="16"/>
        <v>0</v>
      </c>
      <c r="CQ12" s="453">
        <f>SUM(CQ13:CQ14)</f>
        <v>0</v>
      </c>
      <c r="CR12" s="453">
        <f>SUM(CR13:CR14)</f>
        <v>0</v>
      </c>
      <c r="CS12" s="453">
        <f>SUM(CS13:CS14)</f>
        <v>0</v>
      </c>
      <c r="CT12" s="453">
        <f>SUM(CT13:CT14)</f>
        <v>0</v>
      </c>
      <c r="CU12" s="453">
        <f aca="true" t="shared" si="17" ref="CU12:DC12">SUM(CU13:CU14)</f>
        <v>0</v>
      </c>
      <c r="CV12" s="453">
        <f t="shared" si="17"/>
        <v>0</v>
      </c>
      <c r="CW12" s="453">
        <f>SUM(CW13:CW14)</f>
        <v>0</v>
      </c>
      <c r="CX12" s="453">
        <f t="shared" si="17"/>
        <v>1534</v>
      </c>
      <c r="CY12" s="452">
        <f t="shared" si="17"/>
        <v>1534</v>
      </c>
      <c r="CZ12" s="452">
        <f t="shared" si="17"/>
        <v>0</v>
      </c>
      <c r="DA12" s="452">
        <f>SUM(DA13:DA14)</f>
        <v>0</v>
      </c>
      <c r="DB12" s="452">
        <f t="shared" si="17"/>
        <v>0</v>
      </c>
      <c r="DC12" s="456">
        <f t="shared" si="17"/>
        <v>0</v>
      </c>
    </row>
    <row r="13" spans="1:107" ht="12.75" customHeight="1" thickBot="1" thickTop="1">
      <c r="A13" s="115"/>
      <c r="B13" s="30" t="s">
        <v>163</v>
      </c>
      <c r="C13" s="339" t="str">
        <f t="shared" si="5"/>
        <v>*</v>
      </c>
      <c r="D13" s="448">
        <v>0</v>
      </c>
      <c r="E13" s="448">
        <f t="shared" si="6"/>
        <v>0</v>
      </c>
      <c r="F13" s="531"/>
      <c r="G13" s="532">
        <f>SUM(H13:M13)</f>
        <v>0</v>
      </c>
      <c r="H13" s="439"/>
      <c r="I13" s="439"/>
      <c r="J13" s="439"/>
      <c r="K13" s="439"/>
      <c r="L13" s="439"/>
      <c r="M13" s="439"/>
      <c r="N13" s="533">
        <f>SUM(O13:X13)</f>
        <v>0</v>
      </c>
      <c r="O13" s="439"/>
      <c r="P13" s="439"/>
      <c r="Q13" s="439"/>
      <c r="R13" s="439"/>
      <c r="S13" s="439"/>
      <c r="T13" s="439"/>
      <c r="U13" s="439"/>
      <c r="V13" s="534"/>
      <c r="W13" s="439"/>
      <c r="X13" s="439"/>
      <c r="Y13" s="533">
        <f>SUM(Z13:AK13)</f>
        <v>0</v>
      </c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535"/>
      <c r="AM13" s="442"/>
      <c r="AN13" s="533">
        <f>SUM(AO13:AQ13)</f>
        <v>0</v>
      </c>
      <c r="AO13" s="439"/>
      <c r="AP13" s="439"/>
      <c r="AQ13" s="536"/>
      <c r="AR13" s="442"/>
      <c r="AS13" s="537"/>
      <c r="AT13" s="115"/>
      <c r="AU13" s="30" t="s">
        <v>163</v>
      </c>
      <c r="AV13" s="339">
        <f t="shared" si="8"/>
        <v>0.42876447876447876</v>
      </c>
      <c r="AW13" s="343">
        <v>5180</v>
      </c>
      <c r="AX13" s="448">
        <f t="shared" si="9"/>
        <v>2221</v>
      </c>
      <c r="AY13" s="30"/>
      <c r="AZ13" s="438">
        <f aca="true" t="shared" si="18" ref="AZ13:AZ26">SUM(BA13:BF13)</f>
        <v>0</v>
      </c>
      <c r="BA13" s="439"/>
      <c r="BB13" s="439"/>
      <c r="BC13" s="439"/>
      <c r="BD13" s="439"/>
      <c r="BE13" s="439"/>
      <c r="BF13" s="439"/>
      <c r="BG13" s="440">
        <f>SUM(BH13:BM13)</f>
        <v>271</v>
      </c>
      <c r="BH13" s="439"/>
      <c r="BI13" s="439"/>
      <c r="BJ13" s="439"/>
      <c r="BK13" s="439"/>
      <c r="BL13" s="439"/>
      <c r="BM13" s="441">
        <v>271</v>
      </c>
      <c r="BN13" s="442"/>
      <c r="BO13" s="443">
        <f>SUM(BP13:BU13)</f>
        <v>257</v>
      </c>
      <c r="BP13" s="439"/>
      <c r="BQ13" s="439"/>
      <c r="BR13" s="439"/>
      <c r="BS13" s="439"/>
      <c r="BT13" s="439">
        <v>257</v>
      </c>
      <c r="BU13" s="439"/>
      <c r="BV13" s="440">
        <f>SUM(BW13:CC13)</f>
        <v>6</v>
      </c>
      <c r="BW13" s="439">
        <v>1</v>
      </c>
      <c r="BX13" s="439"/>
      <c r="BY13" s="439"/>
      <c r="BZ13" s="439"/>
      <c r="CA13" s="439"/>
      <c r="CB13" s="439"/>
      <c r="CC13" s="439">
        <v>5</v>
      </c>
      <c r="CD13" s="440">
        <f>SUM(CE13:CI13)</f>
        <v>153</v>
      </c>
      <c r="CE13" s="439">
        <v>153</v>
      </c>
      <c r="CF13" s="439"/>
      <c r="CG13" s="439"/>
      <c r="CH13" s="439"/>
      <c r="CI13" s="439"/>
      <c r="CJ13" s="440">
        <f>SUM(CK13:CL13)</f>
        <v>0</v>
      </c>
      <c r="CK13" s="439"/>
      <c r="CL13" s="439"/>
      <c r="CM13" s="442">
        <f>SUM(CN13:CO13)</f>
        <v>0</v>
      </c>
      <c r="CN13" s="444"/>
      <c r="CO13" s="445"/>
      <c r="CP13" s="442"/>
      <c r="CQ13" s="442"/>
      <c r="CR13" s="442">
        <f>SUM(CS13:CT13)</f>
        <v>0</v>
      </c>
      <c r="CS13" s="444"/>
      <c r="CT13" s="445"/>
      <c r="CU13" s="442"/>
      <c r="CV13" s="442"/>
      <c r="CW13" s="442"/>
      <c r="CX13" s="440">
        <f>CY13+CZ13</f>
        <v>1534</v>
      </c>
      <c r="CY13" s="439">
        <v>1534</v>
      </c>
      <c r="CZ13" s="439"/>
      <c r="DA13" s="446"/>
      <c r="DB13" s="446"/>
      <c r="DC13" s="447"/>
    </row>
    <row r="14" spans="1:107" ht="12.75" customHeight="1" thickBot="1" thickTop="1">
      <c r="A14" s="115"/>
      <c r="B14" s="30" t="s">
        <v>164</v>
      </c>
      <c r="C14" s="339">
        <f t="shared" si="5"/>
        <v>1</v>
      </c>
      <c r="D14" s="448">
        <v>37</v>
      </c>
      <c r="E14" s="448">
        <f t="shared" si="6"/>
        <v>37</v>
      </c>
      <c r="F14" s="531"/>
      <c r="G14" s="532">
        <f>SUM(H14:M14)</f>
        <v>0</v>
      </c>
      <c r="H14" s="439"/>
      <c r="I14" s="439"/>
      <c r="J14" s="439"/>
      <c r="K14" s="439"/>
      <c r="L14" s="439"/>
      <c r="M14" s="439"/>
      <c r="N14" s="533">
        <f>SUM(O14:X14)</f>
        <v>0</v>
      </c>
      <c r="O14" s="439"/>
      <c r="P14" s="439"/>
      <c r="Q14" s="439"/>
      <c r="R14" s="439"/>
      <c r="S14" s="439"/>
      <c r="T14" s="439"/>
      <c r="U14" s="439"/>
      <c r="V14" s="534"/>
      <c r="W14" s="439"/>
      <c r="X14" s="439"/>
      <c r="Y14" s="533">
        <f>SUM(Z14:AK14)</f>
        <v>37</v>
      </c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>
        <v>37</v>
      </c>
      <c r="AK14" s="439"/>
      <c r="AL14" s="535"/>
      <c r="AM14" s="442"/>
      <c r="AN14" s="533">
        <f>SUM(AO14:AQ14)</f>
        <v>0</v>
      </c>
      <c r="AO14" s="439"/>
      <c r="AP14" s="439"/>
      <c r="AQ14" s="536"/>
      <c r="AR14" s="442"/>
      <c r="AS14" s="537"/>
      <c r="AT14" s="115"/>
      <c r="AU14" s="30" t="s">
        <v>164</v>
      </c>
      <c r="AV14" s="339">
        <f t="shared" si="8"/>
        <v>0.86</v>
      </c>
      <c r="AW14" s="343">
        <v>150</v>
      </c>
      <c r="AX14" s="448">
        <f t="shared" si="9"/>
        <v>129</v>
      </c>
      <c r="AY14" s="30"/>
      <c r="AZ14" s="438">
        <f t="shared" si="18"/>
        <v>0</v>
      </c>
      <c r="BA14" s="439"/>
      <c r="BB14" s="439"/>
      <c r="BC14" s="439"/>
      <c r="BD14" s="439"/>
      <c r="BE14" s="439"/>
      <c r="BF14" s="439"/>
      <c r="BG14" s="440">
        <f>SUM(BH14:BM14)</f>
        <v>0</v>
      </c>
      <c r="BH14" s="439"/>
      <c r="BI14" s="439"/>
      <c r="BJ14" s="439"/>
      <c r="BK14" s="439"/>
      <c r="BL14" s="439"/>
      <c r="BM14" s="441"/>
      <c r="BN14" s="442"/>
      <c r="BO14" s="443">
        <f>SUM(BP14:BU14)</f>
        <v>0</v>
      </c>
      <c r="BP14" s="439"/>
      <c r="BQ14" s="439"/>
      <c r="BR14" s="439"/>
      <c r="BS14" s="439"/>
      <c r="BT14" s="439"/>
      <c r="BU14" s="439"/>
      <c r="BV14" s="440">
        <f>SUM(BW14:CC14)</f>
        <v>0</v>
      </c>
      <c r="BW14" s="439"/>
      <c r="BX14" s="439"/>
      <c r="BY14" s="439"/>
      <c r="BZ14" s="439"/>
      <c r="CA14" s="439"/>
      <c r="CB14" s="439"/>
      <c r="CC14" s="439"/>
      <c r="CD14" s="440">
        <f>SUM(CE14:CI14)</f>
        <v>0</v>
      </c>
      <c r="CE14" s="439"/>
      <c r="CF14" s="439"/>
      <c r="CG14" s="439"/>
      <c r="CH14" s="439"/>
      <c r="CI14" s="439"/>
      <c r="CJ14" s="440">
        <f>SUM(CK14:CL14)</f>
        <v>0</v>
      </c>
      <c r="CK14" s="439"/>
      <c r="CL14" s="439"/>
      <c r="CM14" s="442">
        <f>SUM(CN14:CO14)</f>
        <v>129</v>
      </c>
      <c r="CN14" s="457">
        <v>129</v>
      </c>
      <c r="CO14" s="458"/>
      <c r="CP14" s="442"/>
      <c r="CQ14" s="442"/>
      <c r="CR14" s="442">
        <f>SUM(CS14:CT14)</f>
        <v>0</v>
      </c>
      <c r="CS14" s="457"/>
      <c r="CT14" s="458"/>
      <c r="CU14" s="442"/>
      <c r="CV14" s="442"/>
      <c r="CW14" s="442"/>
      <c r="CX14" s="440">
        <f>CY14+CZ14</f>
        <v>0</v>
      </c>
      <c r="CY14" s="439"/>
      <c r="CZ14" s="439"/>
      <c r="DA14" s="446"/>
      <c r="DB14" s="446"/>
      <c r="DC14" s="447"/>
    </row>
    <row r="15" spans="1:107" ht="12" customHeight="1" thickBot="1" thickTop="1">
      <c r="A15" s="132" t="s">
        <v>165</v>
      </c>
      <c r="B15" s="329"/>
      <c r="C15" s="338">
        <f t="shared" si="5"/>
        <v>0.9716928251121076</v>
      </c>
      <c r="D15" s="450">
        <v>3568</v>
      </c>
      <c r="E15" s="450">
        <f t="shared" si="6"/>
        <v>3467</v>
      </c>
      <c r="F15" s="506"/>
      <c r="G15" s="455">
        <f aca="true" t="shared" si="19" ref="G15:AS15">SUM(G16:G22)</f>
        <v>0</v>
      </c>
      <c r="H15" s="538">
        <f t="shared" si="19"/>
        <v>0</v>
      </c>
      <c r="I15" s="538">
        <f t="shared" si="19"/>
        <v>0</v>
      </c>
      <c r="J15" s="538">
        <f t="shared" si="19"/>
        <v>0</v>
      </c>
      <c r="K15" s="538">
        <f t="shared" si="19"/>
        <v>0</v>
      </c>
      <c r="L15" s="538">
        <f>SUM(L16:L22)</f>
        <v>0</v>
      </c>
      <c r="M15" s="538">
        <f t="shared" si="19"/>
        <v>0</v>
      </c>
      <c r="N15" s="453">
        <f t="shared" si="19"/>
        <v>0</v>
      </c>
      <c r="O15" s="452">
        <f t="shared" si="19"/>
        <v>0</v>
      </c>
      <c r="P15" s="452">
        <f t="shared" si="19"/>
        <v>0</v>
      </c>
      <c r="Q15" s="452">
        <f t="shared" si="19"/>
        <v>0</v>
      </c>
      <c r="R15" s="452">
        <f>SUM(R16:R22)</f>
        <v>0</v>
      </c>
      <c r="S15" s="452">
        <f t="shared" si="19"/>
        <v>0</v>
      </c>
      <c r="T15" s="452">
        <f t="shared" si="19"/>
        <v>0</v>
      </c>
      <c r="U15" s="452">
        <f t="shared" si="19"/>
        <v>0</v>
      </c>
      <c r="V15" s="452">
        <f t="shared" si="19"/>
        <v>0</v>
      </c>
      <c r="W15" s="452">
        <f t="shared" si="19"/>
        <v>0</v>
      </c>
      <c r="X15" s="452">
        <f>SUM(X16:X22)</f>
        <v>0</v>
      </c>
      <c r="Y15" s="453">
        <f t="shared" si="19"/>
        <v>1995</v>
      </c>
      <c r="Z15" s="452">
        <f t="shared" si="19"/>
        <v>1870</v>
      </c>
      <c r="AA15" s="452">
        <f t="shared" si="19"/>
        <v>124</v>
      </c>
      <c r="AB15" s="452">
        <f t="shared" si="19"/>
        <v>0</v>
      </c>
      <c r="AC15" s="452">
        <f t="shared" si="19"/>
        <v>0</v>
      </c>
      <c r="AD15" s="452">
        <f t="shared" si="19"/>
        <v>1</v>
      </c>
      <c r="AE15" s="452">
        <f t="shared" si="19"/>
        <v>0</v>
      </c>
      <c r="AF15" s="452">
        <f t="shared" si="19"/>
        <v>0</v>
      </c>
      <c r="AG15" s="452">
        <f t="shared" si="19"/>
        <v>0</v>
      </c>
      <c r="AH15" s="452">
        <f t="shared" si="19"/>
        <v>0</v>
      </c>
      <c r="AI15" s="452">
        <f t="shared" si="19"/>
        <v>0</v>
      </c>
      <c r="AJ15" s="452">
        <f t="shared" si="19"/>
        <v>0</v>
      </c>
      <c r="AK15" s="452">
        <f t="shared" si="19"/>
        <v>0</v>
      </c>
      <c r="AL15" s="539">
        <f t="shared" si="19"/>
        <v>119</v>
      </c>
      <c r="AM15" s="453">
        <f t="shared" si="19"/>
        <v>0</v>
      </c>
      <c r="AN15" s="453">
        <f t="shared" si="19"/>
        <v>0</v>
      </c>
      <c r="AO15" s="452">
        <f t="shared" si="19"/>
        <v>0</v>
      </c>
      <c r="AP15" s="452">
        <f t="shared" si="19"/>
        <v>0</v>
      </c>
      <c r="AQ15" s="329">
        <f t="shared" si="19"/>
        <v>0</v>
      </c>
      <c r="AR15" s="453">
        <f t="shared" si="19"/>
        <v>894</v>
      </c>
      <c r="AS15" s="540">
        <f t="shared" si="19"/>
        <v>459</v>
      </c>
      <c r="AT15" s="132" t="s">
        <v>165</v>
      </c>
      <c r="AU15" s="329"/>
      <c r="AV15" s="338">
        <f t="shared" si="8"/>
        <v>0.996808680389341</v>
      </c>
      <c r="AW15" s="340">
        <v>6267</v>
      </c>
      <c r="AX15" s="450">
        <f t="shared" si="9"/>
        <v>6247</v>
      </c>
      <c r="AY15" s="430"/>
      <c r="AZ15" s="451">
        <f aca="true" t="shared" si="20" ref="AZ15:CE15">SUM(AZ16:AZ22)</f>
        <v>317</v>
      </c>
      <c r="BA15" s="452">
        <f t="shared" si="20"/>
        <v>197</v>
      </c>
      <c r="BB15" s="452">
        <f t="shared" si="20"/>
        <v>38</v>
      </c>
      <c r="BC15" s="452">
        <f t="shared" si="20"/>
        <v>0</v>
      </c>
      <c r="BD15" s="452">
        <f t="shared" si="20"/>
        <v>61</v>
      </c>
      <c r="BE15" s="452">
        <f t="shared" si="20"/>
        <v>21</v>
      </c>
      <c r="BF15" s="452">
        <f t="shared" si="20"/>
        <v>0</v>
      </c>
      <c r="BG15" s="453">
        <f t="shared" si="20"/>
        <v>2308</v>
      </c>
      <c r="BH15" s="452">
        <f t="shared" si="20"/>
        <v>1557</v>
      </c>
      <c r="BI15" s="452">
        <f t="shared" si="20"/>
        <v>3</v>
      </c>
      <c r="BJ15" s="452">
        <f t="shared" si="20"/>
        <v>31</v>
      </c>
      <c r="BK15" s="452">
        <f t="shared" si="20"/>
        <v>104</v>
      </c>
      <c r="BL15" s="452">
        <f t="shared" si="20"/>
        <v>0</v>
      </c>
      <c r="BM15" s="454">
        <f t="shared" si="20"/>
        <v>613</v>
      </c>
      <c r="BN15" s="453">
        <f t="shared" si="20"/>
        <v>0</v>
      </c>
      <c r="BO15" s="455">
        <f t="shared" si="20"/>
        <v>1096</v>
      </c>
      <c r="BP15" s="452">
        <f t="shared" si="20"/>
        <v>70</v>
      </c>
      <c r="BQ15" s="452">
        <f t="shared" si="20"/>
        <v>670</v>
      </c>
      <c r="BR15" s="452">
        <f t="shared" si="20"/>
        <v>356</v>
      </c>
      <c r="BS15" s="452">
        <f t="shared" si="20"/>
        <v>0</v>
      </c>
      <c r="BT15" s="452">
        <f t="shared" si="20"/>
        <v>0</v>
      </c>
      <c r="BU15" s="452">
        <f t="shared" si="20"/>
        <v>0</v>
      </c>
      <c r="BV15" s="453">
        <f t="shared" si="20"/>
        <v>350</v>
      </c>
      <c r="BW15" s="452">
        <f t="shared" si="20"/>
        <v>8</v>
      </c>
      <c r="BX15" s="452">
        <f t="shared" si="20"/>
        <v>85</v>
      </c>
      <c r="BY15" s="452">
        <f t="shared" si="20"/>
        <v>0</v>
      </c>
      <c r="BZ15" s="452">
        <f t="shared" si="20"/>
        <v>0</v>
      </c>
      <c r="CA15" s="452">
        <f t="shared" si="20"/>
        <v>1</v>
      </c>
      <c r="CB15" s="452">
        <f t="shared" si="20"/>
        <v>18</v>
      </c>
      <c r="CC15" s="452">
        <f t="shared" si="20"/>
        <v>238</v>
      </c>
      <c r="CD15" s="453">
        <f t="shared" si="20"/>
        <v>365</v>
      </c>
      <c r="CE15" s="452">
        <f t="shared" si="20"/>
        <v>362</v>
      </c>
      <c r="CF15" s="452">
        <f aca="true" t="shared" si="21" ref="CF15:DC15">SUM(CF16:CF22)</f>
        <v>0</v>
      </c>
      <c r="CG15" s="452">
        <f t="shared" si="21"/>
        <v>0</v>
      </c>
      <c r="CH15" s="452">
        <f t="shared" si="21"/>
        <v>3</v>
      </c>
      <c r="CI15" s="452">
        <f t="shared" si="21"/>
        <v>0</v>
      </c>
      <c r="CJ15" s="453">
        <f t="shared" si="21"/>
        <v>0</v>
      </c>
      <c r="CK15" s="452">
        <f t="shared" si="21"/>
        <v>0</v>
      </c>
      <c r="CL15" s="452">
        <f t="shared" si="21"/>
        <v>0</v>
      </c>
      <c r="CM15" s="453">
        <f t="shared" si="21"/>
        <v>3</v>
      </c>
      <c r="CN15" s="453">
        <f t="shared" si="21"/>
        <v>0</v>
      </c>
      <c r="CO15" s="453">
        <f t="shared" si="21"/>
        <v>3</v>
      </c>
      <c r="CP15" s="453">
        <f t="shared" si="21"/>
        <v>0</v>
      </c>
      <c r="CQ15" s="453">
        <f t="shared" si="21"/>
        <v>0</v>
      </c>
      <c r="CR15" s="453">
        <f t="shared" si="21"/>
        <v>0</v>
      </c>
      <c r="CS15" s="453">
        <f t="shared" si="21"/>
        <v>0</v>
      </c>
      <c r="CT15" s="453">
        <f t="shared" si="21"/>
        <v>0</v>
      </c>
      <c r="CU15" s="453">
        <f t="shared" si="21"/>
        <v>0</v>
      </c>
      <c r="CV15" s="453">
        <f t="shared" si="21"/>
        <v>4</v>
      </c>
      <c r="CW15" s="453">
        <f t="shared" si="21"/>
        <v>0</v>
      </c>
      <c r="CX15" s="453">
        <f t="shared" si="21"/>
        <v>1804</v>
      </c>
      <c r="CY15" s="452">
        <f t="shared" si="21"/>
        <v>1804</v>
      </c>
      <c r="CZ15" s="452">
        <f t="shared" si="21"/>
        <v>0</v>
      </c>
      <c r="DA15" s="452">
        <f t="shared" si="21"/>
        <v>0</v>
      </c>
      <c r="DB15" s="452">
        <f t="shared" si="21"/>
        <v>0</v>
      </c>
      <c r="DC15" s="456">
        <f t="shared" si="21"/>
        <v>0</v>
      </c>
    </row>
    <row r="16" spans="1:107" ht="12.75" customHeight="1" thickBot="1" thickTop="1">
      <c r="A16" s="115"/>
      <c r="B16" s="30" t="s">
        <v>166</v>
      </c>
      <c r="C16" s="339">
        <f t="shared" si="5"/>
        <v>1.0208333333333333</v>
      </c>
      <c r="D16" s="448">
        <v>240</v>
      </c>
      <c r="E16" s="448">
        <f t="shared" si="6"/>
        <v>245</v>
      </c>
      <c r="F16" s="531"/>
      <c r="G16" s="532">
        <f aca="true" t="shared" si="22" ref="G16:G22">SUM(H16:M16)</f>
        <v>0</v>
      </c>
      <c r="H16" s="439"/>
      <c r="I16" s="439"/>
      <c r="J16" s="439"/>
      <c r="K16" s="439"/>
      <c r="L16" s="439"/>
      <c r="M16" s="439"/>
      <c r="N16" s="533">
        <f aca="true" t="shared" si="23" ref="N16:N22">SUM(O16:X16)</f>
        <v>0</v>
      </c>
      <c r="O16" s="439"/>
      <c r="P16" s="439"/>
      <c r="Q16" s="439"/>
      <c r="R16" s="439"/>
      <c r="S16" s="439"/>
      <c r="T16" s="439"/>
      <c r="U16" s="439"/>
      <c r="V16" s="534"/>
      <c r="W16" s="439"/>
      <c r="X16" s="439"/>
      <c r="Y16" s="533">
        <f aca="true" t="shared" si="24" ref="Y16:Y22">SUM(Z16:AK16)</f>
        <v>185</v>
      </c>
      <c r="Z16" s="439">
        <v>185</v>
      </c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535"/>
      <c r="AM16" s="442"/>
      <c r="AN16" s="533">
        <f aca="true" t="shared" si="25" ref="AN16:AN22">SUM(AO16:AQ16)</f>
        <v>0</v>
      </c>
      <c r="AO16" s="439"/>
      <c r="AP16" s="439"/>
      <c r="AQ16" s="536"/>
      <c r="AR16" s="442"/>
      <c r="AS16" s="537">
        <v>60</v>
      </c>
      <c r="AT16" s="115"/>
      <c r="AU16" s="30" t="s">
        <v>166</v>
      </c>
      <c r="AV16" s="339">
        <f t="shared" si="8"/>
        <v>1.009433962264151</v>
      </c>
      <c r="AW16" s="343">
        <v>530</v>
      </c>
      <c r="AX16" s="448">
        <f t="shared" si="9"/>
        <v>535</v>
      </c>
      <c r="AY16" s="30"/>
      <c r="AZ16" s="438">
        <f t="shared" si="18"/>
        <v>0</v>
      </c>
      <c r="BA16" s="439"/>
      <c r="BB16" s="439"/>
      <c r="BC16" s="439"/>
      <c r="BD16" s="439"/>
      <c r="BE16" s="439"/>
      <c r="BF16" s="439"/>
      <c r="BG16" s="440">
        <f aca="true" t="shared" si="26" ref="BG16:BG22">SUM(BH16:BM16)</f>
        <v>319</v>
      </c>
      <c r="BH16" s="439">
        <v>181</v>
      </c>
      <c r="BI16" s="439"/>
      <c r="BJ16" s="439">
        <v>8</v>
      </c>
      <c r="BK16" s="439">
        <v>60</v>
      </c>
      <c r="BL16" s="439"/>
      <c r="BM16" s="441">
        <v>70</v>
      </c>
      <c r="BN16" s="442"/>
      <c r="BO16" s="443">
        <f aca="true" t="shared" si="27" ref="BO16:BO22">SUM(BP16:BU16)</f>
        <v>151</v>
      </c>
      <c r="BP16" s="439">
        <v>5</v>
      </c>
      <c r="BQ16" s="439">
        <v>98</v>
      </c>
      <c r="BR16" s="439">
        <v>48</v>
      </c>
      <c r="BS16" s="439"/>
      <c r="BT16" s="439"/>
      <c r="BU16" s="439"/>
      <c r="BV16" s="440">
        <f aca="true" t="shared" si="28" ref="BV16:BV22">SUM(BW16:CC16)</f>
        <v>42</v>
      </c>
      <c r="BW16" s="439">
        <v>2</v>
      </c>
      <c r="BX16" s="439">
        <v>13</v>
      </c>
      <c r="BY16" s="439"/>
      <c r="BZ16" s="439"/>
      <c r="CA16" s="439"/>
      <c r="CB16" s="439"/>
      <c r="CC16" s="439">
        <v>27</v>
      </c>
      <c r="CD16" s="440">
        <f aca="true" t="shared" si="29" ref="CD16:CD22">SUM(CE16:CI16)</f>
        <v>23</v>
      </c>
      <c r="CE16" s="439">
        <v>23</v>
      </c>
      <c r="CF16" s="439"/>
      <c r="CG16" s="439"/>
      <c r="CH16" s="439"/>
      <c r="CI16" s="439"/>
      <c r="CJ16" s="440">
        <f aca="true" t="shared" si="30" ref="CJ16:CJ22">SUM(CK16:CL16)</f>
        <v>0</v>
      </c>
      <c r="CK16" s="439"/>
      <c r="CL16" s="439"/>
      <c r="CM16" s="442">
        <f aca="true" t="shared" si="31" ref="CM16:CM22">SUM(CN16:CO16)</f>
        <v>0</v>
      </c>
      <c r="CN16" s="444"/>
      <c r="CO16" s="445"/>
      <c r="CP16" s="442"/>
      <c r="CQ16" s="442"/>
      <c r="CR16" s="442">
        <f aca="true" t="shared" si="32" ref="CR16:CR22">SUM(CS16:CT16)</f>
        <v>0</v>
      </c>
      <c r="CS16" s="444"/>
      <c r="CT16" s="445"/>
      <c r="CU16" s="442"/>
      <c r="CV16" s="442"/>
      <c r="CW16" s="442"/>
      <c r="CX16" s="440">
        <f aca="true" t="shared" si="33" ref="CX16:CX22">CY16+CZ16</f>
        <v>0</v>
      </c>
      <c r="CY16" s="439"/>
      <c r="CZ16" s="439"/>
      <c r="DA16" s="446"/>
      <c r="DB16" s="446"/>
      <c r="DC16" s="447"/>
    </row>
    <row r="17" spans="1:107" ht="12" customHeight="1" thickBot="1" thickTop="1">
      <c r="A17" s="115"/>
      <c r="B17" s="30" t="s">
        <v>167</v>
      </c>
      <c r="C17" s="339">
        <f t="shared" si="5"/>
        <v>0.84375</v>
      </c>
      <c r="D17" s="448">
        <v>160</v>
      </c>
      <c r="E17" s="448">
        <f t="shared" si="6"/>
        <v>135</v>
      </c>
      <c r="F17" s="531"/>
      <c r="G17" s="532">
        <f t="shared" si="22"/>
        <v>0</v>
      </c>
      <c r="H17" s="439"/>
      <c r="I17" s="439"/>
      <c r="J17" s="439"/>
      <c r="K17" s="439"/>
      <c r="L17" s="439"/>
      <c r="M17" s="439"/>
      <c r="N17" s="533">
        <f t="shared" si="23"/>
        <v>0</v>
      </c>
      <c r="O17" s="439"/>
      <c r="P17" s="439"/>
      <c r="Q17" s="439"/>
      <c r="R17" s="439"/>
      <c r="S17" s="439"/>
      <c r="T17" s="439"/>
      <c r="U17" s="439"/>
      <c r="V17" s="534"/>
      <c r="W17" s="439"/>
      <c r="X17" s="439"/>
      <c r="Y17" s="533">
        <f t="shared" si="24"/>
        <v>85</v>
      </c>
      <c r="Z17" s="439">
        <v>85</v>
      </c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535"/>
      <c r="AM17" s="442"/>
      <c r="AN17" s="533">
        <f t="shared" si="25"/>
        <v>0</v>
      </c>
      <c r="AO17" s="439"/>
      <c r="AP17" s="439"/>
      <c r="AQ17" s="536"/>
      <c r="AR17" s="442"/>
      <c r="AS17" s="537">
        <v>50</v>
      </c>
      <c r="AT17" s="115"/>
      <c r="AU17" s="30" t="s">
        <v>167</v>
      </c>
      <c r="AV17" s="339">
        <f t="shared" si="8"/>
        <v>0.8814317673378076</v>
      </c>
      <c r="AW17" s="343">
        <v>447</v>
      </c>
      <c r="AX17" s="448">
        <f t="shared" si="9"/>
        <v>394</v>
      </c>
      <c r="AY17" s="30"/>
      <c r="AZ17" s="438">
        <f t="shared" si="18"/>
        <v>16</v>
      </c>
      <c r="BA17" s="439"/>
      <c r="BB17" s="439">
        <v>12</v>
      </c>
      <c r="BC17" s="439"/>
      <c r="BD17" s="439">
        <v>3</v>
      </c>
      <c r="BE17" s="439">
        <v>1</v>
      </c>
      <c r="BF17" s="439"/>
      <c r="BG17" s="440">
        <f t="shared" si="26"/>
        <v>146</v>
      </c>
      <c r="BH17" s="439">
        <v>86</v>
      </c>
      <c r="BI17" s="439"/>
      <c r="BJ17" s="439">
        <v>3</v>
      </c>
      <c r="BK17" s="439">
        <v>15</v>
      </c>
      <c r="BL17" s="439"/>
      <c r="BM17" s="441">
        <v>42</v>
      </c>
      <c r="BN17" s="442"/>
      <c r="BO17" s="443">
        <f t="shared" si="27"/>
        <v>115</v>
      </c>
      <c r="BP17" s="439">
        <v>7</v>
      </c>
      <c r="BQ17" s="439">
        <v>77</v>
      </c>
      <c r="BR17" s="439">
        <v>31</v>
      </c>
      <c r="BS17" s="439"/>
      <c r="BT17" s="439"/>
      <c r="BU17" s="439"/>
      <c r="BV17" s="440">
        <f t="shared" si="28"/>
        <v>38</v>
      </c>
      <c r="BW17" s="439">
        <v>1</v>
      </c>
      <c r="BX17" s="439">
        <v>12</v>
      </c>
      <c r="BY17" s="439"/>
      <c r="BZ17" s="439"/>
      <c r="CA17" s="439">
        <v>1</v>
      </c>
      <c r="CB17" s="439"/>
      <c r="CC17" s="439">
        <v>24</v>
      </c>
      <c r="CD17" s="440">
        <f t="shared" si="29"/>
        <v>79</v>
      </c>
      <c r="CE17" s="439">
        <v>79</v>
      </c>
      <c r="CF17" s="439"/>
      <c r="CG17" s="439"/>
      <c r="CH17" s="439"/>
      <c r="CI17" s="439"/>
      <c r="CJ17" s="440">
        <f t="shared" si="30"/>
        <v>0</v>
      </c>
      <c r="CK17" s="439"/>
      <c r="CL17" s="439"/>
      <c r="CM17" s="442">
        <f t="shared" si="31"/>
        <v>0</v>
      </c>
      <c r="CN17" s="449"/>
      <c r="CO17" s="441"/>
      <c r="CP17" s="442"/>
      <c r="CQ17" s="442"/>
      <c r="CR17" s="442">
        <f t="shared" si="32"/>
        <v>0</v>
      </c>
      <c r="CS17" s="449"/>
      <c r="CT17" s="441"/>
      <c r="CU17" s="442"/>
      <c r="CV17" s="442"/>
      <c r="CW17" s="442"/>
      <c r="CX17" s="440">
        <f t="shared" si="33"/>
        <v>0</v>
      </c>
      <c r="CY17" s="439"/>
      <c r="CZ17" s="439"/>
      <c r="DA17" s="446"/>
      <c r="DB17" s="446"/>
      <c r="DC17" s="447"/>
    </row>
    <row r="18" spans="1:107" ht="12" customHeight="1" thickBot="1" thickTop="1">
      <c r="A18" s="115"/>
      <c r="B18" s="30" t="s">
        <v>168</v>
      </c>
      <c r="C18" s="339">
        <f t="shared" si="5"/>
        <v>1.0271084337349397</v>
      </c>
      <c r="D18" s="448">
        <v>1328</v>
      </c>
      <c r="E18" s="448">
        <f t="shared" si="6"/>
        <v>1364</v>
      </c>
      <c r="F18" s="531"/>
      <c r="G18" s="532">
        <f t="shared" si="22"/>
        <v>0</v>
      </c>
      <c r="H18" s="439"/>
      <c r="I18" s="439"/>
      <c r="J18" s="439"/>
      <c r="K18" s="439"/>
      <c r="L18" s="439"/>
      <c r="M18" s="439"/>
      <c r="N18" s="533">
        <f t="shared" si="23"/>
        <v>0</v>
      </c>
      <c r="O18" s="439"/>
      <c r="P18" s="439"/>
      <c r="Q18" s="439"/>
      <c r="R18" s="439"/>
      <c r="S18" s="439"/>
      <c r="T18" s="439"/>
      <c r="U18" s="439"/>
      <c r="V18" s="534"/>
      <c r="W18" s="439"/>
      <c r="X18" s="439"/>
      <c r="Y18" s="533">
        <f t="shared" si="24"/>
        <v>2</v>
      </c>
      <c r="Z18" s="439">
        <v>1</v>
      </c>
      <c r="AA18" s="439"/>
      <c r="AB18" s="439"/>
      <c r="AC18" s="439"/>
      <c r="AD18" s="439">
        <v>1</v>
      </c>
      <c r="AE18" s="439"/>
      <c r="AF18" s="439"/>
      <c r="AG18" s="439"/>
      <c r="AH18" s="439"/>
      <c r="AI18" s="439"/>
      <c r="AJ18" s="439"/>
      <c r="AK18" s="439"/>
      <c r="AL18" s="535">
        <v>119</v>
      </c>
      <c r="AM18" s="442"/>
      <c r="AN18" s="533">
        <f t="shared" si="25"/>
        <v>0</v>
      </c>
      <c r="AO18" s="439"/>
      <c r="AP18" s="439"/>
      <c r="AQ18" s="536"/>
      <c r="AR18" s="442">
        <v>894</v>
      </c>
      <c r="AS18" s="537">
        <v>349</v>
      </c>
      <c r="AT18" s="115"/>
      <c r="AU18" s="30" t="s">
        <v>168</v>
      </c>
      <c r="AV18" s="339">
        <f t="shared" si="8"/>
        <v>1.0098522167487685</v>
      </c>
      <c r="AW18" s="343">
        <v>3248</v>
      </c>
      <c r="AX18" s="448">
        <f t="shared" si="9"/>
        <v>3280</v>
      </c>
      <c r="AY18" s="30"/>
      <c r="AZ18" s="438">
        <f t="shared" si="18"/>
        <v>19</v>
      </c>
      <c r="BA18" s="439"/>
      <c r="BB18" s="439">
        <v>14</v>
      </c>
      <c r="BC18" s="439"/>
      <c r="BD18" s="439">
        <v>4</v>
      </c>
      <c r="BE18" s="439">
        <v>1</v>
      </c>
      <c r="BF18" s="439"/>
      <c r="BG18" s="440">
        <f t="shared" si="26"/>
        <v>387</v>
      </c>
      <c r="BH18" s="439"/>
      <c r="BI18" s="439"/>
      <c r="BJ18" s="439">
        <v>20</v>
      </c>
      <c r="BK18" s="439">
        <v>6</v>
      </c>
      <c r="BL18" s="439"/>
      <c r="BM18" s="441">
        <v>361</v>
      </c>
      <c r="BN18" s="442"/>
      <c r="BO18" s="443">
        <f t="shared" si="27"/>
        <v>666</v>
      </c>
      <c r="BP18" s="439">
        <v>42</v>
      </c>
      <c r="BQ18" s="439">
        <v>485</v>
      </c>
      <c r="BR18" s="439">
        <v>139</v>
      </c>
      <c r="BS18" s="439"/>
      <c r="BT18" s="439"/>
      <c r="BU18" s="439"/>
      <c r="BV18" s="440">
        <f t="shared" si="28"/>
        <v>196</v>
      </c>
      <c r="BW18" s="439">
        <v>5</v>
      </c>
      <c r="BX18" s="439">
        <v>54</v>
      </c>
      <c r="BY18" s="439"/>
      <c r="BZ18" s="439"/>
      <c r="CA18" s="439"/>
      <c r="CB18" s="439">
        <v>18</v>
      </c>
      <c r="CC18" s="439">
        <v>119</v>
      </c>
      <c r="CD18" s="440">
        <f t="shared" si="29"/>
        <v>203</v>
      </c>
      <c r="CE18" s="439">
        <v>200</v>
      </c>
      <c r="CF18" s="439"/>
      <c r="CG18" s="439"/>
      <c r="CH18" s="439">
        <v>3</v>
      </c>
      <c r="CI18" s="439"/>
      <c r="CJ18" s="440">
        <f t="shared" si="30"/>
        <v>0</v>
      </c>
      <c r="CK18" s="439"/>
      <c r="CL18" s="439"/>
      <c r="CM18" s="442">
        <f t="shared" si="31"/>
        <v>1</v>
      </c>
      <c r="CN18" s="449"/>
      <c r="CO18" s="441">
        <v>1</v>
      </c>
      <c r="CP18" s="442"/>
      <c r="CQ18" s="442"/>
      <c r="CR18" s="442">
        <f t="shared" si="32"/>
        <v>0</v>
      </c>
      <c r="CS18" s="449"/>
      <c r="CT18" s="441"/>
      <c r="CU18" s="442"/>
      <c r="CV18" s="442">
        <v>4</v>
      </c>
      <c r="CW18" s="442"/>
      <c r="CX18" s="440">
        <f t="shared" si="33"/>
        <v>1804</v>
      </c>
      <c r="CY18" s="439">
        <v>1804</v>
      </c>
      <c r="CZ18" s="439"/>
      <c r="DA18" s="446"/>
      <c r="DB18" s="446"/>
      <c r="DC18" s="447"/>
    </row>
    <row r="19" spans="1:107" ht="12" customHeight="1" thickBot="1" thickTop="1">
      <c r="A19" s="115"/>
      <c r="B19" s="30" t="s">
        <v>169</v>
      </c>
      <c r="C19" s="339">
        <f t="shared" si="5"/>
        <v>0.9405882352941176</v>
      </c>
      <c r="D19" s="448">
        <v>1700</v>
      </c>
      <c r="E19" s="448">
        <f t="shared" si="6"/>
        <v>1599</v>
      </c>
      <c r="F19" s="531"/>
      <c r="G19" s="532">
        <f t="shared" si="22"/>
        <v>0</v>
      </c>
      <c r="H19" s="439"/>
      <c r="I19" s="439"/>
      <c r="J19" s="439"/>
      <c r="K19" s="439"/>
      <c r="L19" s="439"/>
      <c r="M19" s="439"/>
      <c r="N19" s="533">
        <f t="shared" si="23"/>
        <v>0</v>
      </c>
      <c r="O19" s="439"/>
      <c r="P19" s="439"/>
      <c r="Q19" s="439"/>
      <c r="R19" s="439"/>
      <c r="S19" s="439"/>
      <c r="T19" s="439"/>
      <c r="U19" s="439"/>
      <c r="V19" s="534"/>
      <c r="W19" s="439"/>
      <c r="X19" s="439"/>
      <c r="Y19" s="533">
        <f t="shared" si="24"/>
        <v>1599</v>
      </c>
      <c r="Z19" s="439">
        <v>1599</v>
      </c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535"/>
      <c r="AM19" s="442"/>
      <c r="AN19" s="533">
        <f t="shared" si="25"/>
        <v>0</v>
      </c>
      <c r="AO19" s="439"/>
      <c r="AP19" s="439"/>
      <c r="AQ19" s="536"/>
      <c r="AR19" s="442"/>
      <c r="AS19" s="537"/>
      <c r="AT19" s="115"/>
      <c r="AU19" s="30" t="s">
        <v>169</v>
      </c>
      <c r="AV19" s="339">
        <f t="shared" si="8"/>
        <v>1.0141955835962144</v>
      </c>
      <c r="AW19" s="343">
        <v>1902</v>
      </c>
      <c r="AX19" s="448">
        <f t="shared" si="9"/>
        <v>1929</v>
      </c>
      <c r="AY19" s="30"/>
      <c r="AZ19" s="438">
        <f t="shared" si="18"/>
        <v>282</v>
      </c>
      <c r="BA19" s="439">
        <v>197</v>
      </c>
      <c r="BB19" s="439">
        <v>12</v>
      </c>
      <c r="BC19" s="439"/>
      <c r="BD19" s="439">
        <v>54</v>
      </c>
      <c r="BE19" s="439">
        <v>19</v>
      </c>
      <c r="BF19" s="439"/>
      <c r="BG19" s="440">
        <f t="shared" si="26"/>
        <v>1347</v>
      </c>
      <c r="BH19" s="439">
        <v>1290</v>
      </c>
      <c r="BI19" s="439">
        <v>3</v>
      </c>
      <c r="BJ19" s="439"/>
      <c r="BK19" s="439"/>
      <c r="BL19" s="439"/>
      <c r="BM19" s="441">
        <v>54</v>
      </c>
      <c r="BN19" s="442"/>
      <c r="BO19" s="443">
        <f t="shared" si="27"/>
        <v>164</v>
      </c>
      <c r="BP19" s="439">
        <v>16</v>
      </c>
      <c r="BQ19" s="439">
        <v>10</v>
      </c>
      <c r="BR19" s="439">
        <v>138</v>
      </c>
      <c r="BS19" s="439"/>
      <c r="BT19" s="439"/>
      <c r="BU19" s="439"/>
      <c r="BV19" s="440">
        <f t="shared" si="28"/>
        <v>74</v>
      </c>
      <c r="BW19" s="439"/>
      <c r="BX19" s="439">
        <v>6</v>
      </c>
      <c r="BY19" s="439"/>
      <c r="BZ19" s="439"/>
      <c r="CA19" s="439"/>
      <c r="CB19" s="439"/>
      <c r="CC19" s="439">
        <v>68</v>
      </c>
      <c r="CD19" s="440">
        <f t="shared" si="29"/>
        <v>60</v>
      </c>
      <c r="CE19" s="439">
        <v>60</v>
      </c>
      <c r="CF19" s="439"/>
      <c r="CG19" s="439"/>
      <c r="CH19" s="439"/>
      <c r="CI19" s="439"/>
      <c r="CJ19" s="440">
        <f t="shared" si="30"/>
        <v>0</v>
      </c>
      <c r="CK19" s="439"/>
      <c r="CL19" s="439"/>
      <c r="CM19" s="442">
        <f t="shared" si="31"/>
        <v>2</v>
      </c>
      <c r="CN19" s="449"/>
      <c r="CO19" s="441">
        <v>2</v>
      </c>
      <c r="CP19" s="442"/>
      <c r="CQ19" s="442"/>
      <c r="CR19" s="442">
        <f t="shared" si="32"/>
        <v>0</v>
      </c>
      <c r="CS19" s="449"/>
      <c r="CT19" s="441"/>
      <c r="CU19" s="442"/>
      <c r="CV19" s="442"/>
      <c r="CW19" s="442"/>
      <c r="CX19" s="440">
        <f t="shared" si="33"/>
        <v>0</v>
      </c>
      <c r="CY19" s="439"/>
      <c r="CZ19" s="439"/>
      <c r="DA19" s="446"/>
      <c r="DB19" s="446"/>
      <c r="DC19" s="447"/>
    </row>
    <row r="20" spans="1:107" ht="12" customHeight="1" thickBot="1" thickTop="1">
      <c r="A20" s="115"/>
      <c r="B20" s="30" t="s">
        <v>170</v>
      </c>
      <c r="C20" s="339">
        <f t="shared" si="5"/>
        <v>1.0166666666666666</v>
      </c>
      <c r="D20" s="448">
        <v>60</v>
      </c>
      <c r="E20" s="448">
        <f t="shared" si="6"/>
        <v>61</v>
      </c>
      <c r="F20" s="531"/>
      <c r="G20" s="532">
        <f t="shared" si="22"/>
        <v>0</v>
      </c>
      <c r="H20" s="439"/>
      <c r="I20" s="439"/>
      <c r="J20" s="439"/>
      <c r="K20" s="439"/>
      <c r="L20" s="439"/>
      <c r="M20" s="439"/>
      <c r="N20" s="533">
        <f t="shared" si="23"/>
        <v>0</v>
      </c>
      <c r="O20" s="439"/>
      <c r="P20" s="439"/>
      <c r="Q20" s="439"/>
      <c r="R20" s="439"/>
      <c r="S20" s="439"/>
      <c r="T20" s="439"/>
      <c r="U20" s="439"/>
      <c r="V20" s="534"/>
      <c r="W20" s="439"/>
      <c r="X20" s="439"/>
      <c r="Y20" s="533">
        <f t="shared" si="24"/>
        <v>61</v>
      </c>
      <c r="Z20" s="439"/>
      <c r="AA20" s="439">
        <v>61</v>
      </c>
      <c r="AB20" s="439"/>
      <c r="AC20" s="439"/>
      <c r="AD20" s="439"/>
      <c r="AE20" s="439"/>
      <c r="AF20" s="439"/>
      <c r="AG20" s="439"/>
      <c r="AH20" s="439"/>
      <c r="AI20" s="439"/>
      <c r="AJ20" s="439"/>
      <c r="AK20" s="439"/>
      <c r="AL20" s="535"/>
      <c r="AM20" s="442"/>
      <c r="AN20" s="533">
        <f t="shared" si="25"/>
        <v>0</v>
      </c>
      <c r="AO20" s="439"/>
      <c r="AP20" s="439"/>
      <c r="AQ20" s="536"/>
      <c r="AR20" s="442"/>
      <c r="AS20" s="537"/>
      <c r="AT20" s="115"/>
      <c r="AU20" s="30" t="s">
        <v>170</v>
      </c>
      <c r="AV20" s="339">
        <f t="shared" si="8"/>
        <v>0.9333333333333333</v>
      </c>
      <c r="AW20" s="343">
        <v>60</v>
      </c>
      <c r="AX20" s="448">
        <f t="shared" si="9"/>
        <v>56</v>
      </c>
      <c r="AY20" s="30"/>
      <c r="AZ20" s="438">
        <f t="shared" si="18"/>
        <v>0</v>
      </c>
      <c r="BA20" s="439"/>
      <c r="BB20" s="439"/>
      <c r="BC20" s="439"/>
      <c r="BD20" s="439"/>
      <c r="BE20" s="439"/>
      <c r="BF20" s="439"/>
      <c r="BG20" s="440">
        <f t="shared" si="26"/>
        <v>56</v>
      </c>
      <c r="BH20" s="439"/>
      <c r="BI20" s="439"/>
      <c r="BJ20" s="439"/>
      <c r="BK20" s="439">
        <v>6</v>
      </c>
      <c r="BL20" s="439"/>
      <c r="BM20" s="441">
        <v>50</v>
      </c>
      <c r="BN20" s="442"/>
      <c r="BO20" s="443">
        <f t="shared" si="27"/>
        <v>0</v>
      </c>
      <c r="BP20" s="439"/>
      <c r="BQ20" s="439"/>
      <c r="BR20" s="439"/>
      <c r="BS20" s="439"/>
      <c r="BT20" s="439"/>
      <c r="BU20" s="439"/>
      <c r="BV20" s="440">
        <f t="shared" si="28"/>
        <v>0</v>
      </c>
      <c r="BW20" s="439"/>
      <c r="BX20" s="439"/>
      <c r="BY20" s="439"/>
      <c r="BZ20" s="439"/>
      <c r="CA20" s="439"/>
      <c r="CB20" s="439"/>
      <c r="CC20" s="439"/>
      <c r="CD20" s="440">
        <f t="shared" si="29"/>
        <v>0</v>
      </c>
      <c r="CE20" s="439"/>
      <c r="CF20" s="439"/>
      <c r="CG20" s="439"/>
      <c r="CH20" s="439"/>
      <c r="CI20" s="439"/>
      <c r="CJ20" s="440">
        <f t="shared" si="30"/>
        <v>0</v>
      </c>
      <c r="CK20" s="439"/>
      <c r="CL20" s="439"/>
      <c r="CM20" s="442">
        <f t="shared" si="31"/>
        <v>0</v>
      </c>
      <c r="CN20" s="449"/>
      <c r="CO20" s="441"/>
      <c r="CP20" s="442"/>
      <c r="CQ20" s="442"/>
      <c r="CR20" s="442">
        <f t="shared" si="32"/>
        <v>0</v>
      </c>
      <c r="CS20" s="449"/>
      <c r="CT20" s="441"/>
      <c r="CU20" s="442"/>
      <c r="CV20" s="442"/>
      <c r="CW20" s="442"/>
      <c r="CX20" s="440">
        <f t="shared" si="33"/>
        <v>0</v>
      </c>
      <c r="CY20" s="439"/>
      <c r="CZ20" s="439"/>
      <c r="DA20" s="446"/>
      <c r="DB20" s="446"/>
      <c r="DC20" s="447"/>
    </row>
    <row r="21" spans="1:107" ht="12" customHeight="1" thickBot="1" thickTop="1">
      <c r="A21" s="115"/>
      <c r="B21" s="30" t="s">
        <v>171</v>
      </c>
      <c r="C21" s="339">
        <f t="shared" si="5"/>
        <v>0.725</v>
      </c>
      <c r="D21" s="448">
        <v>40</v>
      </c>
      <c r="E21" s="448">
        <f t="shared" si="6"/>
        <v>29</v>
      </c>
      <c r="F21" s="531"/>
      <c r="G21" s="532">
        <f t="shared" si="22"/>
        <v>0</v>
      </c>
      <c r="H21" s="439"/>
      <c r="I21" s="439"/>
      <c r="J21" s="439"/>
      <c r="K21" s="439"/>
      <c r="L21" s="439"/>
      <c r="M21" s="439"/>
      <c r="N21" s="533">
        <f t="shared" si="23"/>
        <v>0</v>
      </c>
      <c r="O21" s="439"/>
      <c r="P21" s="439"/>
      <c r="Q21" s="439"/>
      <c r="R21" s="439"/>
      <c r="S21" s="439"/>
      <c r="T21" s="439"/>
      <c r="U21" s="439"/>
      <c r="V21" s="534"/>
      <c r="W21" s="439"/>
      <c r="X21" s="439"/>
      <c r="Y21" s="533">
        <f t="shared" si="24"/>
        <v>29</v>
      </c>
      <c r="Z21" s="439"/>
      <c r="AA21" s="439">
        <v>29</v>
      </c>
      <c r="AB21" s="439"/>
      <c r="AC21" s="439"/>
      <c r="AD21" s="439"/>
      <c r="AE21" s="439"/>
      <c r="AF21" s="439"/>
      <c r="AG21" s="439"/>
      <c r="AH21" s="439"/>
      <c r="AI21" s="439"/>
      <c r="AJ21" s="439"/>
      <c r="AK21" s="439"/>
      <c r="AL21" s="535"/>
      <c r="AM21" s="442"/>
      <c r="AN21" s="533">
        <f t="shared" si="25"/>
        <v>0</v>
      </c>
      <c r="AO21" s="439"/>
      <c r="AP21" s="439"/>
      <c r="AQ21" s="536"/>
      <c r="AR21" s="442"/>
      <c r="AS21" s="537"/>
      <c r="AT21" s="115"/>
      <c r="AU21" s="30" t="s">
        <v>171</v>
      </c>
      <c r="AV21" s="339">
        <f t="shared" si="8"/>
        <v>0.7</v>
      </c>
      <c r="AW21" s="343">
        <v>40</v>
      </c>
      <c r="AX21" s="448">
        <f t="shared" si="9"/>
        <v>28</v>
      </c>
      <c r="AY21" s="30"/>
      <c r="AZ21" s="438">
        <f t="shared" si="18"/>
        <v>0</v>
      </c>
      <c r="BA21" s="439"/>
      <c r="BB21" s="439"/>
      <c r="BC21" s="439"/>
      <c r="BD21" s="439"/>
      <c r="BE21" s="439"/>
      <c r="BF21" s="439"/>
      <c r="BG21" s="440">
        <f t="shared" si="26"/>
        <v>28</v>
      </c>
      <c r="BH21" s="439"/>
      <c r="BI21" s="439"/>
      <c r="BJ21" s="439"/>
      <c r="BK21" s="439">
        <v>10</v>
      </c>
      <c r="BL21" s="439"/>
      <c r="BM21" s="441">
        <v>18</v>
      </c>
      <c r="BN21" s="442"/>
      <c r="BO21" s="443">
        <f t="shared" si="27"/>
        <v>0</v>
      </c>
      <c r="BP21" s="439"/>
      <c r="BQ21" s="439"/>
      <c r="BR21" s="439"/>
      <c r="BS21" s="439"/>
      <c r="BT21" s="439"/>
      <c r="BU21" s="439"/>
      <c r="BV21" s="440">
        <f t="shared" si="28"/>
        <v>0</v>
      </c>
      <c r="BW21" s="439"/>
      <c r="BX21" s="439"/>
      <c r="BY21" s="439"/>
      <c r="BZ21" s="439"/>
      <c r="CA21" s="439"/>
      <c r="CB21" s="439"/>
      <c r="CC21" s="439"/>
      <c r="CD21" s="440">
        <f t="shared" si="29"/>
        <v>0</v>
      </c>
      <c r="CE21" s="439"/>
      <c r="CF21" s="439"/>
      <c r="CG21" s="439"/>
      <c r="CH21" s="439"/>
      <c r="CI21" s="439"/>
      <c r="CJ21" s="440">
        <f t="shared" si="30"/>
        <v>0</v>
      </c>
      <c r="CK21" s="439"/>
      <c r="CL21" s="439"/>
      <c r="CM21" s="442">
        <f t="shared" si="31"/>
        <v>0</v>
      </c>
      <c r="CN21" s="449"/>
      <c r="CO21" s="441"/>
      <c r="CP21" s="442"/>
      <c r="CQ21" s="442"/>
      <c r="CR21" s="442">
        <f t="shared" si="32"/>
        <v>0</v>
      </c>
      <c r="CS21" s="449"/>
      <c r="CT21" s="441"/>
      <c r="CU21" s="442"/>
      <c r="CV21" s="442"/>
      <c r="CW21" s="442"/>
      <c r="CX21" s="440">
        <f t="shared" si="33"/>
        <v>0</v>
      </c>
      <c r="CY21" s="439"/>
      <c r="CZ21" s="439"/>
      <c r="DA21" s="446"/>
      <c r="DB21" s="446"/>
      <c r="DC21" s="447"/>
    </row>
    <row r="22" spans="1:107" ht="12" customHeight="1" thickBot="1" thickTop="1">
      <c r="A22" s="115"/>
      <c r="B22" s="30" t="s">
        <v>172</v>
      </c>
      <c r="C22" s="339">
        <f t="shared" si="5"/>
        <v>0.85</v>
      </c>
      <c r="D22" s="448">
        <v>40</v>
      </c>
      <c r="E22" s="448">
        <f t="shared" si="6"/>
        <v>34</v>
      </c>
      <c r="F22" s="531"/>
      <c r="G22" s="532">
        <f t="shared" si="22"/>
        <v>0</v>
      </c>
      <c r="H22" s="439"/>
      <c r="I22" s="439"/>
      <c r="J22" s="439"/>
      <c r="K22" s="439"/>
      <c r="L22" s="439"/>
      <c r="M22" s="439"/>
      <c r="N22" s="533">
        <f t="shared" si="23"/>
        <v>0</v>
      </c>
      <c r="O22" s="439"/>
      <c r="P22" s="439"/>
      <c r="Q22" s="439"/>
      <c r="R22" s="439"/>
      <c r="S22" s="439"/>
      <c r="T22" s="439"/>
      <c r="U22" s="439"/>
      <c r="V22" s="534"/>
      <c r="W22" s="439"/>
      <c r="X22" s="439"/>
      <c r="Y22" s="533">
        <f t="shared" si="24"/>
        <v>34</v>
      </c>
      <c r="Z22" s="439"/>
      <c r="AA22" s="439">
        <v>34</v>
      </c>
      <c r="AB22" s="439"/>
      <c r="AC22" s="439"/>
      <c r="AD22" s="439"/>
      <c r="AE22" s="439"/>
      <c r="AF22" s="439"/>
      <c r="AG22" s="439"/>
      <c r="AH22" s="439"/>
      <c r="AI22" s="439"/>
      <c r="AJ22" s="439"/>
      <c r="AK22" s="439"/>
      <c r="AL22" s="535"/>
      <c r="AM22" s="442"/>
      <c r="AN22" s="533">
        <f t="shared" si="25"/>
        <v>0</v>
      </c>
      <c r="AO22" s="439"/>
      <c r="AP22" s="439"/>
      <c r="AQ22" s="536"/>
      <c r="AR22" s="442"/>
      <c r="AS22" s="537"/>
      <c r="AT22" s="115"/>
      <c r="AU22" s="30" t="s">
        <v>172</v>
      </c>
      <c r="AV22" s="339">
        <f t="shared" si="8"/>
        <v>0.625</v>
      </c>
      <c r="AW22" s="343">
        <v>40</v>
      </c>
      <c r="AX22" s="448">
        <f t="shared" si="9"/>
        <v>25</v>
      </c>
      <c r="AY22" s="30"/>
      <c r="AZ22" s="438">
        <f t="shared" si="18"/>
        <v>0</v>
      </c>
      <c r="BA22" s="439"/>
      <c r="BB22" s="439"/>
      <c r="BC22" s="439"/>
      <c r="BD22" s="439"/>
      <c r="BE22" s="439"/>
      <c r="BF22" s="439"/>
      <c r="BG22" s="440">
        <f t="shared" si="26"/>
        <v>25</v>
      </c>
      <c r="BH22" s="439"/>
      <c r="BI22" s="439"/>
      <c r="BJ22" s="439"/>
      <c r="BK22" s="439">
        <v>7</v>
      </c>
      <c r="BL22" s="439"/>
      <c r="BM22" s="441">
        <v>18</v>
      </c>
      <c r="BN22" s="442"/>
      <c r="BO22" s="443">
        <f t="shared" si="27"/>
        <v>0</v>
      </c>
      <c r="BP22" s="439"/>
      <c r="BQ22" s="439"/>
      <c r="BR22" s="439"/>
      <c r="BS22" s="439"/>
      <c r="BT22" s="439"/>
      <c r="BU22" s="439"/>
      <c r="BV22" s="440">
        <f t="shared" si="28"/>
        <v>0</v>
      </c>
      <c r="BW22" s="439"/>
      <c r="BX22" s="439"/>
      <c r="BY22" s="439"/>
      <c r="BZ22" s="439"/>
      <c r="CA22" s="439"/>
      <c r="CB22" s="439"/>
      <c r="CC22" s="439"/>
      <c r="CD22" s="440">
        <f t="shared" si="29"/>
        <v>0</v>
      </c>
      <c r="CE22" s="439"/>
      <c r="CF22" s="439"/>
      <c r="CG22" s="439"/>
      <c r="CH22" s="439"/>
      <c r="CI22" s="439"/>
      <c r="CJ22" s="440">
        <f t="shared" si="30"/>
        <v>0</v>
      </c>
      <c r="CK22" s="439"/>
      <c r="CL22" s="439"/>
      <c r="CM22" s="442">
        <f t="shared" si="31"/>
        <v>0</v>
      </c>
      <c r="CN22" s="449"/>
      <c r="CO22" s="441"/>
      <c r="CP22" s="442"/>
      <c r="CQ22" s="442"/>
      <c r="CR22" s="442">
        <f t="shared" si="32"/>
        <v>0</v>
      </c>
      <c r="CS22" s="449"/>
      <c r="CT22" s="441"/>
      <c r="CU22" s="442"/>
      <c r="CV22" s="442"/>
      <c r="CW22" s="442"/>
      <c r="CX22" s="440">
        <f t="shared" si="33"/>
        <v>0</v>
      </c>
      <c r="CY22" s="439"/>
      <c r="CZ22" s="439"/>
      <c r="DA22" s="446"/>
      <c r="DB22" s="446"/>
      <c r="DC22" s="447"/>
    </row>
    <row r="23" spans="1:107" ht="12" customHeight="1" thickBot="1" thickTop="1">
      <c r="A23" s="132" t="s">
        <v>173</v>
      </c>
      <c r="B23" s="329"/>
      <c r="C23" s="338">
        <f t="shared" si="5"/>
        <v>1.519047619047619</v>
      </c>
      <c r="D23" s="450">
        <v>210</v>
      </c>
      <c r="E23" s="450">
        <f t="shared" si="6"/>
        <v>319</v>
      </c>
      <c r="F23" s="506"/>
      <c r="G23" s="455">
        <f>SUM(G24:G27)</f>
        <v>0</v>
      </c>
      <c r="H23" s="538">
        <f aca="true" t="shared" si="34" ref="H23:AD23">SUM(H24:H27)</f>
        <v>0</v>
      </c>
      <c r="I23" s="538">
        <f t="shared" si="34"/>
        <v>0</v>
      </c>
      <c r="J23" s="538">
        <f t="shared" si="34"/>
        <v>0</v>
      </c>
      <c r="K23" s="538">
        <f>SUM(K24:K27)</f>
        <v>0</v>
      </c>
      <c r="L23" s="538">
        <f>SUM(L24:L27)</f>
        <v>0</v>
      </c>
      <c r="M23" s="538">
        <f t="shared" si="34"/>
        <v>0</v>
      </c>
      <c r="N23" s="453">
        <f t="shared" si="34"/>
        <v>0</v>
      </c>
      <c r="O23" s="452">
        <f t="shared" si="34"/>
        <v>0</v>
      </c>
      <c r="P23" s="452">
        <f t="shared" si="34"/>
        <v>0</v>
      </c>
      <c r="Q23" s="452">
        <f t="shared" si="34"/>
        <v>0</v>
      </c>
      <c r="R23" s="452">
        <f>SUM(R24:R27)</f>
        <v>0</v>
      </c>
      <c r="S23" s="452">
        <f t="shared" si="34"/>
        <v>0</v>
      </c>
      <c r="T23" s="452">
        <f t="shared" si="34"/>
        <v>0</v>
      </c>
      <c r="U23" s="452">
        <f t="shared" si="34"/>
        <v>0</v>
      </c>
      <c r="V23" s="452">
        <f t="shared" si="34"/>
        <v>0</v>
      </c>
      <c r="W23" s="452">
        <f t="shared" si="34"/>
        <v>0</v>
      </c>
      <c r="X23" s="452">
        <f>SUM(X24:X27)</f>
        <v>0</v>
      </c>
      <c r="Y23" s="453">
        <f t="shared" si="34"/>
        <v>244</v>
      </c>
      <c r="Z23" s="452">
        <f t="shared" si="34"/>
        <v>238</v>
      </c>
      <c r="AA23" s="452">
        <f t="shared" si="34"/>
        <v>0</v>
      </c>
      <c r="AB23" s="452">
        <f t="shared" si="34"/>
        <v>0</v>
      </c>
      <c r="AC23" s="452">
        <f t="shared" si="34"/>
        <v>0</v>
      </c>
      <c r="AD23" s="452">
        <f t="shared" si="34"/>
        <v>4</v>
      </c>
      <c r="AE23" s="452">
        <f aca="true" t="shared" si="35" ref="AE23:AJ23">SUM(AE24:AE27)</f>
        <v>0</v>
      </c>
      <c r="AF23" s="452">
        <f t="shared" si="35"/>
        <v>0</v>
      </c>
      <c r="AG23" s="452">
        <f t="shared" si="35"/>
        <v>0</v>
      </c>
      <c r="AH23" s="452">
        <f t="shared" si="35"/>
        <v>0</v>
      </c>
      <c r="AI23" s="452">
        <f t="shared" si="35"/>
        <v>0</v>
      </c>
      <c r="AJ23" s="452">
        <f t="shared" si="35"/>
        <v>2</v>
      </c>
      <c r="AK23" s="452">
        <f aca="true" t="shared" si="36" ref="AK23:AS23">SUM(AK24:AK27)</f>
        <v>0</v>
      </c>
      <c r="AL23" s="539">
        <f t="shared" si="36"/>
        <v>0</v>
      </c>
      <c r="AM23" s="453">
        <f>SUM(AM24:AM27)</f>
        <v>0</v>
      </c>
      <c r="AN23" s="453">
        <f t="shared" si="36"/>
        <v>0</v>
      </c>
      <c r="AO23" s="452">
        <f t="shared" si="36"/>
        <v>0</v>
      </c>
      <c r="AP23" s="452">
        <f t="shared" si="36"/>
        <v>0</v>
      </c>
      <c r="AQ23" s="329">
        <f t="shared" si="36"/>
        <v>0</v>
      </c>
      <c r="AR23" s="453">
        <f t="shared" si="36"/>
        <v>60</v>
      </c>
      <c r="AS23" s="540">
        <f t="shared" si="36"/>
        <v>15</v>
      </c>
      <c r="AT23" s="132" t="s">
        <v>173</v>
      </c>
      <c r="AU23" s="329"/>
      <c r="AV23" s="338">
        <f t="shared" si="8"/>
        <v>1.0070093457943925</v>
      </c>
      <c r="AW23" s="340">
        <v>856</v>
      </c>
      <c r="AX23" s="450">
        <f t="shared" si="9"/>
        <v>862</v>
      </c>
      <c r="AY23" s="430"/>
      <c r="AZ23" s="451">
        <f aca="true" t="shared" si="37" ref="AZ23:BS23">SUM(AZ24:AZ27)</f>
        <v>45</v>
      </c>
      <c r="BA23" s="452">
        <f t="shared" si="37"/>
        <v>0</v>
      </c>
      <c r="BB23" s="452">
        <f t="shared" si="37"/>
        <v>36</v>
      </c>
      <c r="BC23" s="452">
        <f t="shared" si="37"/>
        <v>0</v>
      </c>
      <c r="BD23" s="452">
        <f t="shared" si="37"/>
        <v>9</v>
      </c>
      <c r="BE23" s="452">
        <f>SUM(BE24:BE27)</f>
        <v>0</v>
      </c>
      <c r="BF23" s="452">
        <f>SUM(BF24:BF27)</f>
        <v>0</v>
      </c>
      <c r="BG23" s="453">
        <f t="shared" si="37"/>
        <v>170</v>
      </c>
      <c r="BH23" s="452">
        <f t="shared" si="37"/>
        <v>0</v>
      </c>
      <c r="BI23" s="452">
        <f t="shared" si="37"/>
        <v>0</v>
      </c>
      <c r="BJ23" s="452">
        <f>SUM(BJ24:BJ27)</f>
        <v>49</v>
      </c>
      <c r="BK23" s="452">
        <f t="shared" si="37"/>
        <v>54</v>
      </c>
      <c r="BL23" s="452">
        <f t="shared" si="37"/>
        <v>0</v>
      </c>
      <c r="BM23" s="454">
        <f t="shared" si="37"/>
        <v>67</v>
      </c>
      <c r="BN23" s="453">
        <f t="shared" si="37"/>
        <v>0</v>
      </c>
      <c r="BO23" s="455">
        <f>SUM(BO24:BO27)</f>
        <v>170</v>
      </c>
      <c r="BP23" s="452">
        <f t="shared" si="37"/>
        <v>5</v>
      </c>
      <c r="BQ23" s="452">
        <f t="shared" si="37"/>
        <v>109</v>
      </c>
      <c r="BR23" s="452">
        <f t="shared" si="37"/>
        <v>55</v>
      </c>
      <c r="BS23" s="452">
        <f t="shared" si="37"/>
        <v>0</v>
      </c>
      <c r="BT23" s="452">
        <f>SUM(BT24:BT27)</f>
        <v>1</v>
      </c>
      <c r="BU23" s="452">
        <f>SUM(BU24:BU27)</f>
        <v>0</v>
      </c>
      <c r="BV23" s="453">
        <f aca="true" t="shared" si="38" ref="BV23:CP23">SUM(BV24:BV27)</f>
        <v>368</v>
      </c>
      <c r="BW23" s="452">
        <f t="shared" si="38"/>
        <v>0</v>
      </c>
      <c r="BX23" s="452">
        <f t="shared" si="38"/>
        <v>6</v>
      </c>
      <c r="BY23" s="452">
        <f t="shared" si="38"/>
        <v>0</v>
      </c>
      <c r="BZ23" s="452">
        <f t="shared" si="38"/>
        <v>0</v>
      </c>
      <c r="CA23" s="452">
        <f t="shared" si="38"/>
        <v>9</v>
      </c>
      <c r="CB23" s="452">
        <f t="shared" si="38"/>
        <v>12</v>
      </c>
      <c r="CC23" s="452">
        <f t="shared" si="38"/>
        <v>341</v>
      </c>
      <c r="CD23" s="453">
        <f t="shared" si="38"/>
        <v>38</v>
      </c>
      <c r="CE23" s="452">
        <f t="shared" si="38"/>
        <v>0</v>
      </c>
      <c r="CF23" s="452">
        <f>SUM(CF24:CF27)</f>
        <v>16</v>
      </c>
      <c r="CG23" s="452">
        <f t="shared" si="38"/>
        <v>0</v>
      </c>
      <c r="CH23" s="452">
        <f t="shared" si="38"/>
        <v>22</v>
      </c>
      <c r="CI23" s="452">
        <f t="shared" si="38"/>
        <v>0</v>
      </c>
      <c r="CJ23" s="453">
        <f t="shared" si="38"/>
        <v>0</v>
      </c>
      <c r="CK23" s="452">
        <f t="shared" si="38"/>
        <v>0</v>
      </c>
      <c r="CL23" s="452">
        <f t="shared" si="38"/>
        <v>0</v>
      </c>
      <c r="CM23" s="453">
        <f>SUM(CM24:CM27)</f>
        <v>16</v>
      </c>
      <c r="CN23" s="453">
        <f>SUM(CN24:CN27)</f>
        <v>0</v>
      </c>
      <c r="CO23" s="453">
        <f>SUM(CO24:CO27)</f>
        <v>16</v>
      </c>
      <c r="CP23" s="453">
        <f t="shared" si="38"/>
        <v>15</v>
      </c>
      <c r="CQ23" s="453">
        <f>SUM(CQ24:CQ27)</f>
        <v>0</v>
      </c>
      <c r="CR23" s="453">
        <f>SUM(CR24:CR27)</f>
        <v>0</v>
      </c>
      <c r="CS23" s="453">
        <f>SUM(CS24:CS27)</f>
        <v>0</v>
      </c>
      <c r="CT23" s="453">
        <f>SUM(CT24:CT27)</f>
        <v>0</v>
      </c>
      <c r="CU23" s="453">
        <f aca="true" t="shared" si="39" ref="CU23:DC23">SUM(CU24:CU27)</f>
        <v>0</v>
      </c>
      <c r="CV23" s="453">
        <f t="shared" si="39"/>
        <v>0</v>
      </c>
      <c r="CW23" s="453">
        <f>SUM(CW24:CW27)</f>
        <v>0</v>
      </c>
      <c r="CX23" s="453">
        <f t="shared" si="39"/>
        <v>0</v>
      </c>
      <c r="CY23" s="452">
        <f t="shared" si="39"/>
        <v>0</v>
      </c>
      <c r="CZ23" s="452">
        <f t="shared" si="39"/>
        <v>0</v>
      </c>
      <c r="DA23" s="452">
        <f>SUM(DA24:DA27)</f>
        <v>0</v>
      </c>
      <c r="DB23" s="452">
        <f t="shared" si="39"/>
        <v>40</v>
      </c>
      <c r="DC23" s="456">
        <f t="shared" si="39"/>
        <v>0</v>
      </c>
    </row>
    <row r="24" spans="1:107" ht="12.75" customHeight="1" thickBot="1" thickTop="1">
      <c r="A24" s="115"/>
      <c r="B24" s="30" t="s">
        <v>174</v>
      </c>
      <c r="C24" s="339">
        <f t="shared" si="5"/>
        <v>1.4214285714285715</v>
      </c>
      <c r="D24" s="448">
        <v>140</v>
      </c>
      <c r="E24" s="448">
        <f t="shared" si="6"/>
        <v>199</v>
      </c>
      <c r="F24" s="531"/>
      <c r="G24" s="532">
        <f>SUM(H24:M24)</f>
        <v>0</v>
      </c>
      <c r="H24" s="439"/>
      <c r="I24" s="439"/>
      <c r="J24" s="439"/>
      <c r="K24" s="439"/>
      <c r="L24" s="439"/>
      <c r="M24" s="439"/>
      <c r="N24" s="533">
        <f>SUM(O24:X24)</f>
        <v>0</v>
      </c>
      <c r="O24" s="439"/>
      <c r="P24" s="439"/>
      <c r="Q24" s="439"/>
      <c r="R24" s="439"/>
      <c r="S24" s="439"/>
      <c r="T24" s="439"/>
      <c r="U24" s="439"/>
      <c r="V24" s="534"/>
      <c r="W24" s="439"/>
      <c r="X24" s="439"/>
      <c r="Y24" s="533">
        <f>SUM(Z24:AK24)</f>
        <v>199</v>
      </c>
      <c r="Z24" s="439">
        <v>195</v>
      </c>
      <c r="AA24" s="439"/>
      <c r="AB24" s="439"/>
      <c r="AC24" s="439"/>
      <c r="AD24" s="439">
        <v>4</v>
      </c>
      <c r="AE24" s="439"/>
      <c r="AF24" s="439"/>
      <c r="AG24" s="439"/>
      <c r="AH24" s="439"/>
      <c r="AI24" s="439"/>
      <c r="AJ24" s="439"/>
      <c r="AK24" s="439"/>
      <c r="AL24" s="535"/>
      <c r="AM24" s="442"/>
      <c r="AN24" s="533">
        <f>SUM(AO24:AQ24)</f>
        <v>0</v>
      </c>
      <c r="AO24" s="439"/>
      <c r="AP24" s="439"/>
      <c r="AQ24" s="536"/>
      <c r="AR24" s="442"/>
      <c r="AS24" s="537"/>
      <c r="AT24" s="115"/>
      <c r="AU24" s="30" t="s">
        <v>174</v>
      </c>
      <c r="AV24" s="339">
        <f t="shared" si="8"/>
        <v>1.0062111801242235</v>
      </c>
      <c r="AW24" s="343">
        <v>483</v>
      </c>
      <c r="AX24" s="448">
        <f t="shared" si="9"/>
        <v>486</v>
      </c>
      <c r="AY24" s="30"/>
      <c r="AZ24" s="438">
        <f>SUM(BA24:BF24)</f>
        <v>0</v>
      </c>
      <c r="BA24" s="497"/>
      <c r="BB24" s="439"/>
      <c r="BC24" s="439"/>
      <c r="BD24" s="439"/>
      <c r="BE24" s="439"/>
      <c r="BF24" s="439"/>
      <c r="BG24" s="440">
        <f>SUM(BH24:BM24)</f>
        <v>30</v>
      </c>
      <c r="BH24" s="439"/>
      <c r="BI24" s="439"/>
      <c r="BJ24" s="439">
        <v>1</v>
      </c>
      <c r="BK24" s="439">
        <v>9</v>
      </c>
      <c r="BL24" s="439"/>
      <c r="BM24" s="441">
        <v>20</v>
      </c>
      <c r="BN24" s="442"/>
      <c r="BO24" s="443">
        <f>SUM(BP24:BU24)</f>
        <v>166</v>
      </c>
      <c r="BP24" s="439">
        <v>5</v>
      </c>
      <c r="BQ24" s="439">
        <v>109</v>
      </c>
      <c r="BR24" s="439">
        <v>52</v>
      </c>
      <c r="BS24" s="439"/>
      <c r="BT24" s="439"/>
      <c r="BU24" s="439"/>
      <c r="BV24" s="440">
        <f aca="true" t="shared" si="40" ref="BV24:BV38">SUM(BW24:CC24)</f>
        <v>290</v>
      </c>
      <c r="BW24" s="439"/>
      <c r="BX24" s="439">
        <v>6</v>
      </c>
      <c r="BY24" s="439"/>
      <c r="BZ24" s="439"/>
      <c r="CA24" s="439">
        <v>9</v>
      </c>
      <c r="CB24" s="439"/>
      <c r="CC24" s="439">
        <v>275</v>
      </c>
      <c r="CD24" s="440">
        <f>SUM(CE24:CI24)</f>
        <v>0</v>
      </c>
      <c r="CE24" s="439"/>
      <c r="CF24" s="439"/>
      <c r="CG24" s="439"/>
      <c r="CH24" s="439"/>
      <c r="CI24" s="439"/>
      <c r="CJ24" s="440">
        <f>SUM(CK24:CL24)</f>
        <v>0</v>
      </c>
      <c r="CK24" s="439"/>
      <c r="CL24" s="439"/>
      <c r="CM24" s="442">
        <f>SUM(CN24:CO24)</f>
        <v>0</v>
      </c>
      <c r="CN24" s="444"/>
      <c r="CO24" s="445"/>
      <c r="CP24" s="442"/>
      <c r="CQ24" s="442"/>
      <c r="CR24" s="442">
        <f>SUM(CS24:CT24)</f>
        <v>0</v>
      </c>
      <c r="CS24" s="444"/>
      <c r="CT24" s="445"/>
      <c r="CU24" s="442"/>
      <c r="CV24" s="442"/>
      <c r="CW24" s="442"/>
      <c r="CX24" s="440">
        <f>CY24+CZ24</f>
        <v>0</v>
      </c>
      <c r="CY24" s="439"/>
      <c r="CZ24" s="439"/>
      <c r="DA24" s="446"/>
      <c r="DB24" s="446"/>
      <c r="DC24" s="447"/>
    </row>
    <row r="25" spans="1:107" ht="12.75" customHeight="1" thickBot="1" thickTop="1">
      <c r="A25" s="115"/>
      <c r="B25" s="30" t="s">
        <v>175</v>
      </c>
      <c r="C25" s="339" t="str">
        <f t="shared" si="5"/>
        <v>*</v>
      </c>
      <c r="D25" s="448">
        <v>0</v>
      </c>
      <c r="E25" s="448">
        <f t="shared" si="6"/>
        <v>0</v>
      </c>
      <c r="F25" s="531"/>
      <c r="G25" s="532">
        <f>SUM(H25:M25)</f>
        <v>0</v>
      </c>
      <c r="H25" s="439"/>
      <c r="I25" s="439"/>
      <c r="J25" s="439"/>
      <c r="K25" s="439"/>
      <c r="L25" s="439"/>
      <c r="M25" s="439"/>
      <c r="N25" s="533">
        <f>SUM(O25:X25)</f>
        <v>0</v>
      </c>
      <c r="O25" s="439"/>
      <c r="P25" s="439"/>
      <c r="Q25" s="439"/>
      <c r="R25" s="439"/>
      <c r="S25" s="439"/>
      <c r="T25" s="439"/>
      <c r="U25" s="439"/>
      <c r="V25" s="534"/>
      <c r="W25" s="439"/>
      <c r="X25" s="439"/>
      <c r="Y25" s="533">
        <f>SUM(Z25:AK25)</f>
        <v>0</v>
      </c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535"/>
      <c r="AM25" s="442"/>
      <c r="AN25" s="533">
        <f>SUM(AO25:AQ25)</f>
        <v>0</v>
      </c>
      <c r="AO25" s="439"/>
      <c r="AP25" s="439"/>
      <c r="AQ25" s="536"/>
      <c r="AR25" s="442"/>
      <c r="AS25" s="537"/>
      <c r="AT25" s="115"/>
      <c r="AU25" s="30" t="s">
        <v>175</v>
      </c>
      <c r="AV25" s="339">
        <f t="shared" si="8"/>
        <v>0.88</v>
      </c>
      <c r="AW25" s="343">
        <v>50</v>
      </c>
      <c r="AX25" s="448">
        <f t="shared" si="9"/>
        <v>44</v>
      </c>
      <c r="AY25" s="30"/>
      <c r="AZ25" s="438">
        <f t="shared" si="18"/>
        <v>0</v>
      </c>
      <c r="BA25" s="439"/>
      <c r="BB25" s="439"/>
      <c r="BC25" s="439"/>
      <c r="BD25" s="439"/>
      <c r="BE25" s="439"/>
      <c r="BF25" s="439"/>
      <c r="BG25" s="440">
        <f>SUM(BH25:BM25)</f>
        <v>16</v>
      </c>
      <c r="BH25" s="439"/>
      <c r="BI25" s="439"/>
      <c r="BJ25" s="439">
        <v>1</v>
      </c>
      <c r="BK25" s="439"/>
      <c r="BL25" s="439"/>
      <c r="BM25" s="441">
        <v>15</v>
      </c>
      <c r="BN25" s="442"/>
      <c r="BO25" s="443">
        <f>SUM(BP25:BU25)</f>
        <v>0</v>
      </c>
      <c r="BP25" s="439"/>
      <c r="BQ25" s="439"/>
      <c r="BR25" s="439"/>
      <c r="BS25" s="439"/>
      <c r="BT25" s="439"/>
      <c r="BU25" s="439"/>
      <c r="BV25" s="440">
        <f t="shared" si="40"/>
        <v>2</v>
      </c>
      <c r="BW25" s="439"/>
      <c r="BX25" s="439"/>
      <c r="BY25" s="439"/>
      <c r="BZ25" s="439"/>
      <c r="CA25" s="439"/>
      <c r="CB25" s="439"/>
      <c r="CC25" s="439">
        <v>2</v>
      </c>
      <c r="CD25" s="440">
        <f>SUM(CE25:CI25)</f>
        <v>10</v>
      </c>
      <c r="CE25" s="439"/>
      <c r="CF25" s="439"/>
      <c r="CG25" s="439"/>
      <c r="CH25" s="439">
        <v>10</v>
      </c>
      <c r="CI25" s="439"/>
      <c r="CJ25" s="440">
        <f>SUM(CK25:CL25)</f>
        <v>0</v>
      </c>
      <c r="CK25" s="439"/>
      <c r="CL25" s="439"/>
      <c r="CM25" s="442">
        <f>SUM(CN25:CO25)</f>
        <v>16</v>
      </c>
      <c r="CN25" s="449"/>
      <c r="CO25" s="441">
        <v>16</v>
      </c>
      <c r="CP25" s="442"/>
      <c r="CQ25" s="442"/>
      <c r="CR25" s="442">
        <f>SUM(CS25:CT25)</f>
        <v>0</v>
      </c>
      <c r="CS25" s="449"/>
      <c r="CT25" s="441"/>
      <c r="CU25" s="442"/>
      <c r="CV25" s="442"/>
      <c r="CW25" s="442"/>
      <c r="CX25" s="440">
        <f>CY25+CZ25</f>
        <v>0</v>
      </c>
      <c r="CY25" s="439"/>
      <c r="CZ25" s="439"/>
      <c r="DA25" s="446"/>
      <c r="DB25" s="446"/>
      <c r="DC25" s="447"/>
    </row>
    <row r="26" spans="1:107" ht="12.75" customHeight="1" thickBot="1" thickTop="1">
      <c r="A26" s="115"/>
      <c r="B26" s="30" t="s">
        <v>559</v>
      </c>
      <c r="C26" s="339">
        <f t="shared" si="5"/>
        <v>0.9571428571428572</v>
      </c>
      <c r="D26" s="448">
        <v>70</v>
      </c>
      <c r="E26" s="448">
        <f t="shared" si="6"/>
        <v>67</v>
      </c>
      <c r="F26" s="531"/>
      <c r="G26" s="532">
        <f>SUM(H26:M26)</f>
        <v>0</v>
      </c>
      <c r="H26" s="439"/>
      <c r="I26" s="439"/>
      <c r="J26" s="439"/>
      <c r="K26" s="439"/>
      <c r="L26" s="439"/>
      <c r="M26" s="439"/>
      <c r="N26" s="533">
        <f>SUM(O26:X26)</f>
        <v>0</v>
      </c>
      <c r="O26" s="439"/>
      <c r="P26" s="439"/>
      <c r="Q26" s="439"/>
      <c r="R26" s="439"/>
      <c r="S26" s="439"/>
      <c r="T26" s="439"/>
      <c r="U26" s="439"/>
      <c r="V26" s="534"/>
      <c r="W26" s="439"/>
      <c r="X26" s="439"/>
      <c r="Y26" s="533">
        <f>SUM(Z26:AK26)</f>
        <v>7</v>
      </c>
      <c r="Z26" s="439">
        <v>7</v>
      </c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535"/>
      <c r="AM26" s="442"/>
      <c r="AN26" s="533">
        <f>SUM(AO26:AQ26)</f>
        <v>0</v>
      </c>
      <c r="AO26" s="439"/>
      <c r="AP26" s="439"/>
      <c r="AQ26" s="536"/>
      <c r="AR26" s="442">
        <v>60</v>
      </c>
      <c r="AS26" s="537"/>
      <c r="AT26" s="115"/>
      <c r="AU26" s="30" t="s">
        <v>559</v>
      </c>
      <c r="AV26" s="339">
        <f t="shared" si="8"/>
        <v>0.979381443298969</v>
      </c>
      <c r="AW26" s="343">
        <v>194</v>
      </c>
      <c r="AX26" s="448">
        <f t="shared" si="9"/>
        <v>190</v>
      </c>
      <c r="AY26" s="30"/>
      <c r="AZ26" s="438">
        <f t="shared" si="18"/>
        <v>45</v>
      </c>
      <c r="BA26" s="439"/>
      <c r="BB26" s="439">
        <v>36</v>
      </c>
      <c r="BC26" s="439"/>
      <c r="BD26" s="439">
        <v>9</v>
      </c>
      <c r="BE26" s="439"/>
      <c r="BF26" s="439"/>
      <c r="BG26" s="440">
        <f>SUM(BH26:BM26)</f>
        <v>113</v>
      </c>
      <c r="BH26" s="439"/>
      <c r="BI26" s="439"/>
      <c r="BJ26" s="439">
        <v>47</v>
      </c>
      <c r="BK26" s="439">
        <v>45</v>
      </c>
      <c r="BL26" s="439"/>
      <c r="BM26" s="441">
        <v>21</v>
      </c>
      <c r="BN26" s="442"/>
      <c r="BO26" s="443">
        <f>SUM(BP26:BU26)</f>
        <v>0</v>
      </c>
      <c r="BP26" s="439"/>
      <c r="BQ26" s="439"/>
      <c r="BR26" s="439"/>
      <c r="BS26" s="439"/>
      <c r="BT26" s="439"/>
      <c r="BU26" s="439"/>
      <c r="BV26" s="440">
        <f t="shared" si="40"/>
        <v>16</v>
      </c>
      <c r="BW26" s="439"/>
      <c r="BX26" s="439"/>
      <c r="BY26" s="439"/>
      <c r="BZ26" s="439"/>
      <c r="CA26" s="439"/>
      <c r="CB26" s="439">
        <v>12</v>
      </c>
      <c r="CC26" s="439">
        <v>4</v>
      </c>
      <c r="CD26" s="440">
        <f>SUM(CE26:CI26)</f>
        <v>16</v>
      </c>
      <c r="CE26" s="439"/>
      <c r="CF26" s="439">
        <v>16</v>
      </c>
      <c r="CG26" s="439"/>
      <c r="CH26" s="439"/>
      <c r="CI26" s="439"/>
      <c r="CJ26" s="440">
        <f>SUM(CK26:CL26)</f>
        <v>0</v>
      </c>
      <c r="CK26" s="439"/>
      <c r="CL26" s="439"/>
      <c r="CM26" s="442">
        <f>SUM(CN26:CO26)</f>
        <v>0</v>
      </c>
      <c r="CN26" s="449"/>
      <c r="CO26" s="441"/>
      <c r="CP26" s="442"/>
      <c r="CQ26" s="442"/>
      <c r="CR26" s="442">
        <f>SUM(CS26:CT26)</f>
        <v>0</v>
      </c>
      <c r="CS26" s="449"/>
      <c r="CT26" s="441"/>
      <c r="CU26" s="442"/>
      <c r="CV26" s="442"/>
      <c r="CW26" s="442"/>
      <c r="CX26" s="440">
        <f>CY26+CZ26</f>
        <v>0</v>
      </c>
      <c r="CY26" s="439"/>
      <c r="CZ26" s="439"/>
      <c r="DA26" s="446"/>
      <c r="DB26" s="446"/>
      <c r="DC26" s="447"/>
    </row>
    <row r="27" spans="1:107" ht="12.75" customHeight="1" thickBot="1" thickTop="1">
      <c r="A27" s="115"/>
      <c r="B27" s="30" t="s">
        <v>176</v>
      </c>
      <c r="C27" s="339">
        <f t="shared" si="5"/>
        <v>0.8833333333333333</v>
      </c>
      <c r="D27" s="448">
        <v>60</v>
      </c>
      <c r="E27" s="448">
        <f t="shared" si="6"/>
        <v>53</v>
      </c>
      <c r="F27" s="531"/>
      <c r="G27" s="532">
        <f>SUM(H27:M27)</f>
        <v>0</v>
      </c>
      <c r="H27" s="439"/>
      <c r="I27" s="439"/>
      <c r="J27" s="439"/>
      <c r="K27" s="439"/>
      <c r="L27" s="439"/>
      <c r="M27" s="439"/>
      <c r="N27" s="533">
        <f>SUM(O27:X27)</f>
        <v>0</v>
      </c>
      <c r="O27" s="439"/>
      <c r="P27" s="439"/>
      <c r="Q27" s="439"/>
      <c r="R27" s="439"/>
      <c r="S27" s="439"/>
      <c r="T27" s="439"/>
      <c r="U27" s="439"/>
      <c r="V27" s="534"/>
      <c r="W27" s="439"/>
      <c r="X27" s="439"/>
      <c r="Y27" s="533">
        <f>SUM(Z27:AK27)</f>
        <v>38</v>
      </c>
      <c r="Z27" s="439">
        <v>36</v>
      </c>
      <c r="AA27" s="439"/>
      <c r="AB27" s="439"/>
      <c r="AC27" s="439"/>
      <c r="AD27" s="439"/>
      <c r="AE27" s="439"/>
      <c r="AF27" s="439"/>
      <c r="AG27" s="439"/>
      <c r="AH27" s="439"/>
      <c r="AI27" s="439"/>
      <c r="AJ27" s="439">
        <v>2</v>
      </c>
      <c r="AK27" s="439"/>
      <c r="AL27" s="535"/>
      <c r="AM27" s="442"/>
      <c r="AN27" s="533">
        <f>SUM(AO27:AQ27)</f>
        <v>0</v>
      </c>
      <c r="AO27" s="439"/>
      <c r="AP27" s="439"/>
      <c r="AQ27" s="536"/>
      <c r="AR27" s="442"/>
      <c r="AS27" s="537">
        <v>15</v>
      </c>
      <c r="AT27" s="115"/>
      <c r="AU27" s="30" t="s">
        <v>176</v>
      </c>
      <c r="AV27" s="339">
        <f t="shared" si="8"/>
        <v>1.1007751937984496</v>
      </c>
      <c r="AW27" s="343">
        <v>129</v>
      </c>
      <c r="AX27" s="448">
        <f t="shared" si="9"/>
        <v>142</v>
      </c>
      <c r="AY27" s="30"/>
      <c r="AZ27" s="438">
        <f>SUM(BA27:BF27)</f>
        <v>0</v>
      </c>
      <c r="BA27" s="439"/>
      <c r="BB27" s="439"/>
      <c r="BC27" s="439"/>
      <c r="BD27" s="439"/>
      <c r="BE27" s="439"/>
      <c r="BF27" s="439"/>
      <c r="BG27" s="440">
        <f>SUM(BH27:BM27)</f>
        <v>11</v>
      </c>
      <c r="BH27" s="439"/>
      <c r="BI27" s="439"/>
      <c r="BJ27" s="439"/>
      <c r="BK27" s="439"/>
      <c r="BL27" s="439"/>
      <c r="BM27" s="441">
        <v>11</v>
      </c>
      <c r="BN27" s="442"/>
      <c r="BO27" s="443">
        <f>SUM(BP27:BU27)</f>
        <v>4</v>
      </c>
      <c r="BP27" s="439"/>
      <c r="BQ27" s="439"/>
      <c r="BR27" s="439">
        <v>3</v>
      </c>
      <c r="BS27" s="439"/>
      <c r="BT27" s="439">
        <v>1</v>
      </c>
      <c r="BU27" s="439"/>
      <c r="BV27" s="440">
        <f t="shared" si="40"/>
        <v>60</v>
      </c>
      <c r="BW27" s="439"/>
      <c r="BX27" s="439"/>
      <c r="BY27" s="439"/>
      <c r="BZ27" s="439"/>
      <c r="CA27" s="439"/>
      <c r="CB27" s="439"/>
      <c r="CC27" s="439">
        <v>60</v>
      </c>
      <c r="CD27" s="440">
        <f>SUM(CE27:CI27)</f>
        <v>12</v>
      </c>
      <c r="CE27" s="439"/>
      <c r="CF27" s="439"/>
      <c r="CG27" s="439"/>
      <c r="CH27" s="439">
        <v>12</v>
      </c>
      <c r="CI27" s="439"/>
      <c r="CJ27" s="440">
        <f>SUM(CK27:CL27)</f>
        <v>0</v>
      </c>
      <c r="CK27" s="439"/>
      <c r="CL27" s="439"/>
      <c r="CM27" s="442">
        <f>SUM(CN27:CO27)</f>
        <v>0</v>
      </c>
      <c r="CN27" s="457"/>
      <c r="CO27" s="458"/>
      <c r="CP27" s="442">
        <v>15</v>
      </c>
      <c r="CQ27" s="442"/>
      <c r="CR27" s="442">
        <f>SUM(CS27:CT27)</f>
        <v>0</v>
      </c>
      <c r="CS27" s="457"/>
      <c r="CT27" s="458"/>
      <c r="CU27" s="442"/>
      <c r="CV27" s="442"/>
      <c r="CW27" s="442"/>
      <c r="CX27" s="440">
        <f>CY27+CZ27</f>
        <v>0</v>
      </c>
      <c r="CY27" s="439"/>
      <c r="CZ27" s="439"/>
      <c r="DA27" s="446"/>
      <c r="DB27" s="446">
        <v>40</v>
      </c>
      <c r="DC27" s="447"/>
    </row>
    <row r="28" spans="1:107" ht="12" customHeight="1" thickBot="1" thickTop="1">
      <c r="A28" s="132" t="s">
        <v>177</v>
      </c>
      <c r="B28" s="329"/>
      <c r="C28" s="338">
        <f t="shared" si="5"/>
        <v>1.0254433307633</v>
      </c>
      <c r="D28" s="450">
        <v>7782</v>
      </c>
      <c r="E28" s="450">
        <f t="shared" si="6"/>
        <v>7980</v>
      </c>
      <c r="F28" s="506"/>
      <c r="G28" s="455">
        <f aca="true" t="shared" si="41" ref="G28:AS28">SUM(G29:G38)</f>
        <v>0</v>
      </c>
      <c r="H28" s="538">
        <f t="shared" si="41"/>
        <v>0</v>
      </c>
      <c r="I28" s="538">
        <f t="shared" si="41"/>
        <v>0</v>
      </c>
      <c r="J28" s="538">
        <f t="shared" si="41"/>
        <v>0</v>
      </c>
      <c r="K28" s="538">
        <f t="shared" si="41"/>
        <v>0</v>
      </c>
      <c r="L28" s="538">
        <f t="shared" si="41"/>
        <v>0</v>
      </c>
      <c r="M28" s="538">
        <f t="shared" si="41"/>
        <v>0</v>
      </c>
      <c r="N28" s="453">
        <f t="shared" si="41"/>
        <v>10</v>
      </c>
      <c r="O28" s="452">
        <f t="shared" si="41"/>
        <v>10</v>
      </c>
      <c r="P28" s="452">
        <f t="shared" si="41"/>
        <v>0</v>
      </c>
      <c r="Q28" s="452">
        <f t="shared" si="41"/>
        <v>0</v>
      </c>
      <c r="R28" s="452">
        <f>SUM(R29:R38)</f>
        <v>0</v>
      </c>
      <c r="S28" s="452">
        <f t="shared" si="41"/>
        <v>0</v>
      </c>
      <c r="T28" s="452">
        <f t="shared" si="41"/>
        <v>0</v>
      </c>
      <c r="U28" s="452">
        <f t="shared" si="41"/>
        <v>0</v>
      </c>
      <c r="V28" s="452">
        <f t="shared" si="41"/>
        <v>0</v>
      </c>
      <c r="W28" s="452">
        <f t="shared" si="41"/>
        <v>0</v>
      </c>
      <c r="X28" s="452">
        <f>SUM(X29:X38)</f>
        <v>0</v>
      </c>
      <c r="Y28" s="453">
        <f t="shared" si="41"/>
        <v>3631</v>
      </c>
      <c r="Z28" s="452">
        <f t="shared" si="41"/>
        <v>81</v>
      </c>
      <c r="AA28" s="452">
        <f t="shared" si="41"/>
        <v>0</v>
      </c>
      <c r="AB28" s="452">
        <f t="shared" si="41"/>
        <v>68</v>
      </c>
      <c r="AC28" s="452">
        <f t="shared" si="41"/>
        <v>104</v>
      </c>
      <c r="AD28" s="452">
        <f t="shared" si="41"/>
        <v>1700</v>
      </c>
      <c r="AE28" s="452">
        <f t="shared" si="41"/>
        <v>846</v>
      </c>
      <c r="AF28" s="452">
        <f t="shared" si="41"/>
        <v>291</v>
      </c>
      <c r="AG28" s="452">
        <f t="shared" si="41"/>
        <v>10</v>
      </c>
      <c r="AH28" s="452">
        <f t="shared" si="41"/>
        <v>48</v>
      </c>
      <c r="AI28" s="452">
        <f t="shared" si="41"/>
        <v>0</v>
      </c>
      <c r="AJ28" s="452">
        <f t="shared" si="41"/>
        <v>426</v>
      </c>
      <c r="AK28" s="452">
        <f t="shared" si="41"/>
        <v>57</v>
      </c>
      <c r="AL28" s="539">
        <f t="shared" si="41"/>
        <v>0</v>
      </c>
      <c r="AM28" s="453">
        <f t="shared" si="41"/>
        <v>0</v>
      </c>
      <c r="AN28" s="453">
        <f t="shared" si="41"/>
        <v>4000</v>
      </c>
      <c r="AO28" s="452">
        <f t="shared" si="41"/>
        <v>0</v>
      </c>
      <c r="AP28" s="452">
        <f t="shared" si="41"/>
        <v>0</v>
      </c>
      <c r="AQ28" s="329">
        <f t="shared" si="41"/>
        <v>4000</v>
      </c>
      <c r="AR28" s="453">
        <f t="shared" si="41"/>
        <v>0</v>
      </c>
      <c r="AS28" s="540">
        <f t="shared" si="41"/>
        <v>339</v>
      </c>
      <c r="AT28" s="132" t="s">
        <v>177</v>
      </c>
      <c r="AU28" s="329"/>
      <c r="AV28" s="338">
        <f t="shared" si="8"/>
        <v>0.9426229508196722</v>
      </c>
      <c r="AW28" s="340">
        <v>13420</v>
      </c>
      <c r="AX28" s="450">
        <f t="shared" si="9"/>
        <v>12650</v>
      </c>
      <c r="AY28" s="430"/>
      <c r="AZ28" s="451">
        <f aca="true" t="shared" si="42" ref="AZ28:CO28">SUM(AZ29:AZ38)</f>
        <v>4555</v>
      </c>
      <c r="BA28" s="452">
        <f t="shared" si="42"/>
        <v>2483</v>
      </c>
      <c r="BB28" s="452">
        <f t="shared" si="42"/>
        <v>925</v>
      </c>
      <c r="BC28" s="452">
        <f t="shared" si="42"/>
        <v>15</v>
      </c>
      <c r="BD28" s="452">
        <f t="shared" si="42"/>
        <v>856</v>
      </c>
      <c r="BE28" s="452">
        <f t="shared" si="42"/>
        <v>258</v>
      </c>
      <c r="BF28" s="452">
        <f t="shared" si="42"/>
        <v>18</v>
      </c>
      <c r="BG28" s="453">
        <f t="shared" si="42"/>
        <v>831</v>
      </c>
      <c r="BH28" s="452">
        <f t="shared" si="42"/>
        <v>0</v>
      </c>
      <c r="BI28" s="452">
        <f t="shared" si="42"/>
        <v>37</v>
      </c>
      <c r="BJ28" s="452">
        <f t="shared" si="42"/>
        <v>21</v>
      </c>
      <c r="BK28" s="452">
        <f t="shared" si="42"/>
        <v>353</v>
      </c>
      <c r="BL28" s="452">
        <f t="shared" si="42"/>
        <v>92</v>
      </c>
      <c r="BM28" s="454">
        <f t="shared" si="42"/>
        <v>328</v>
      </c>
      <c r="BN28" s="453">
        <f t="shared" si="42"/>
        <v>0</v>
      </c>
      <c r="BO28" s="455">
        <f t="shared" si="42"/>
        <v>610</v>
      </c>
      <c r="BP28" s="452">
        <f t="shared" si="42"/>
        <v>53</v>
      </c>
      <c r="BQ28" s="452">
        <f t="shared" si="42"/>
        <v>178</v>
      </c>
      <c r="BR28" s="452">
        <f t="shared" si="42"/>
        <v>326</v>
      </c>
      <c r="BS28" s="452">
        <f t="shared" si="42"/>
        <v>0</v>
      </c>
      <c r="BT28" s="452">
        <f t="shared" si="42"/>
        <v>53</v>
      </c>
      <c r="BU28" s="452">
        <f t="shared" si="42"/>
        <v>0</v>
      </c>
      <c r="BV28" s="453">
        <f t="shared" si="42"/>
        <v>1572</v>
      </c>
      <c r="BW28" s="452">
        <f t="shared" si="42"/>
        <v>60</v>
      </c>
      <c r="BX28" s="452">
        <f t="shared" si="42"/>
        <v>174</v>
      </c>
      <c r="BY28" s="452">
        <f t="shared" si="42"/>
        <v>485</v>
      </c>
      <c r="BZ28" s="452">
        <f t="shared" si="42"/>
        <v>147</v>
      </c>
      <c r="CA28" s="452">
        <f t="shared" si="42"/>
        <v>42</v>
      </c>
      <c r="CB28" s="452">
        <f t="shared" si="42"/>
        <v>89</v>
      </c>
      <c r="CC28" s="452">
        <f t="shared" si="42"/>
        <v>575</v>
      </c>
      <c r="CD28" s="453">
        <f t="shared" si="42"/>
        <v>427</v>
      </c>
      <c r="CE28" s="452">
        <f t="shared" si="42"/>
        <v>203</v>
      </c>
      <c r="CF28" s="452">
        <f t="shared" si="42"/>
        <v>82</v>
      </c>
      <c r="CG28" s="452">
        <f t="shared" si="42"/>
        <v>19</v>
      </c>
      <c r="CH28" s="452">
        <f t="shared" si="42"/>
        <v>31</v>
      </c>
      <c r="CI28" s="452">
        <f t="shared" si="42"/>
        <v>92</v>
      </c>
      <c r="CJ28" s="453">
        <f t="shared" si="42"/>
        <v>0</v>
      </c>
      <c r="CK28" s="452">
        <f t="shared" si="42"/>
        <v>0</v>
      </c>
      <c r="CL28" s="452">
        <f t="shared" si="42"/>
        <v>0</v>
      </c>
      <c r="CM28" s="453">
        <f t="shared" si="42"/>
        <v>2</v>
      </c>
      <c r="CN28" s="453">
        <f t="shared" si="42"/>
        <v>0</v>
      </c>
      <c r="CO28" s="453">
        <f t="shared" si="42"/>
        <v>2</v>
      </c>
      <c r="CP28" s="453">
        <f>SUM(CP29:CP33)</f>
        <v>1</v>
      </c>
      <c r="CQ28" s="453">
        <f aca="true" t="shared" si="43" ref="CQ28:DC28">SUM(CQ29:CQ38)</f>
        <v>209</v>
      </c>
      <c r="CR28" s="453">
        <f t="shared" si="43"/>
        <v>4216</v>
      </c>
      <c r="CS28" s="453">
        <f t="shared" si="43"/>
        <v>8</v>
      </c>
      <c r="CT28" s="453">
        <f t="shared" si="43"/>
        <v>4208</v>
      </c>
      <c r="CU28" s="453">
        <f t="shared" si="43"/>
        <v>0</v>
      </c>
      <c r="CV28" s="453">
        <f t="shared" si="43"/>
        <v>19</v>
      </c>
      <c r="CW28" s="453">
        <f t="shared" si="43"/>
        <v>101</v>
      </c>
      <c r="CX28" s="453">
        <f t="shared" si="43"/>
        <v>0</v>
      </c>
      <c r="CY28" s="452">
        <f t="shared" si="43"/>
        <v>0</v>
      </c>
      <c r="CZ28" s="452">
        <f t="shared" si="43"/>
        <v>0</v>
      </c>
      <c r="DA28" s="452">
        <f t="shared" si="43"/>
        <v>0</v>
      </c>
      <c r="DB28" s="452">
        <f t="shared" si="43"/>
        <v>107</v>
      </c>
      <c r="DC28" s="456">
        <f t="shared" si="43"/>
        <v>0</v>
      </c>
    </row>
    <row r="29" spans="1:246" ht="12.75" customHeight="1" thickBot="1" thickTop="1">
      <c r="A29" s="115"/>
      <c r="B29" s="30" t="s">
        <v>560</v>
      </c>
      <c r="C29" s="339">
        <f t="shared" si="5"/>
        <v>1.3387096774193548</v>
      </c>
      <c r="D29" s="448">
        <v>62</v>
      </c>
      <c r="E29" s="448">
        <f t="shared" si="6"/>
        <v>83</v>
      </c>
      <c r="F29" s="531"/>
      <c r="G29" s="532">
        <f aca="true" t="shared" si="44" ref="G29:G38">SUM(H29:M29)</f>
        <v>0</v>
      </c>
      <c r="H29" s="439"/>
      <c r="I29" s="439"/>
      <c r="J29" s="439"/>
      <c r="K29" s="439"/>
      <c r="L29" s="439"/>
      <c r="M29" s="439"/>
      <c r="N29" s="533">
        <f aca="true" t="shared" si="45" ref="N29:N38">SUM(O29:X29)</f>
        <v>0</v>
      </c>
      <c r="O29" s="439"/>
      <c r="P29" s="439"/>
      <c r="Q29" s="439"/>
      <c r="R29" s="439"/>
      <c r="S29" s="439"/>
      <c r="T29" s="439"/>
      <c r="U29" s="439"/>
      <c r="V29" s="534"/>
      <c r="W29" s="439"/>
      <c r="X29" s="439"/>
      <c r="Y29" s="533">
        <f aca="true" t="shared" si="46" ref="Y29:Y38">SUM(Z29:AK29)</f>
        <v>40</v>
      </c>
      <c r="Z29" s="439"/>
      <c r="AA29" s="439"/>
      <c r="AB29" s="439"/>
      <c r="AC29" s="439"/>
      <c r="AD29" s="439"/>
      <c r="AE29" s="439"/>
      <c r="AF29" s="439"/>
      <c r="AG29" s="439"/>
      <c r="AH29" s="439">
        <v>40</v>
      </c>
      <c r="AI29" s="439"/>
      <c r="AJ29" s="439"/>
      <c r="AK29" s="439"/>
      <c r="AL29" s="535"/>
      <c r="AM29" s="442"/>
      <c r="AN29" s="533">
        <f aca="true" t="shared" si="47" ref="AN29:AN38">SUM(AO29:AQ29)</f>
        <v>0</v>
      </c>
      <c r="AO29" s="439"/>
      <c r="AP29" s="439"/>
      <c r="AQ29" s="536"/>
      <c r="AR29" s="442"/>
      <c r="AS29" s="537">
        <v>43</v>
      </c>
      <c r="AT29" s="115"/>
      <c r="AU29" s="30" t="s">
        <v>560</v>
      </c>
      <c r="AV29" s="339">
        <f t="shared" si="8"/>
        <v>1.0096153846153846</v>
      </c>
      <c r="AW29" s="343">
        <v>312</v>
      </c>
      <c r="AX29" s="448">
        <f t="shared" si="9"/>
        <v>315</v>
      </c>
      <c r="AY29" s="30"/>
      <c r="AZ29" s="438">
        <f>SUM(BA29:BF29)</f>
        <v>13</v>
      </c>
      <c r="BA29" s="439"/>
      <c r="BB29" s="439">
        <v>5</v>
      </c>
      <c r="BC29" s="439">
        <v>8</v>
      </c>
      <c r="BD29" s="439"/>
      <c r="BE29" s="439"/>
      <c r="BF29" s="439"/>
      <c r="BG29" s="440">
        <f aca="true" t="shared" si="48" ref="BG29:BG38">SUM(BH29:BM29)</f>
        <v>147</v>
      </c>
      <c r="BH29" s="439"/>
      <c r="BI29" s="439">
        <v>37</v>
      </c>
      <c r="BJ29" s="439"/>
      <c r="BK29" s="439">
        <v>77</v>
      </c>
      <c r="BL29" s="439"/>
      <c r="BM29" s="441">
        <v>33</v>
      </c>
      <c r="BN29" s="442"/>
      <c r="BO29" s="443">
        <f aca="true" t="shared" si="49" ref="BO29:BO38">SUM(BP29:BU29)</f>
        <v>49</v>
      </c>
      <c r="BP29" s="439">
        <v>9</v>
      </c>
      <c r="BQ29" s="439">
        <v>12</v>
      </c>
      <c r="BR29" s="439">
        <v>4</v>
      </c>
      <c r="BS29" s="439"/>
      <c r="BT29" s="439">
        <v>24</v>
      </c>
      <c r="BU29" s="439"/>
      <c r="BV29" s="440">
        <f t="shared" si="40"/>
        <v>39</v>
      </c>
      <c r="BW29" s="439"/>
      <c r="BX29" s="439">
        <v>5</v>
      </c>
      <c r="BY29" s="439"/>
      <c r="BZ29" s="439"/>
      <c r="CA29" s="439"/>
      <c r="CB29" s="439"/>
      <c r="CC29" s="439">
        <v>34</v>
      </c>
      <c r="CD29" s="440">
        <f aca="true" t="shared" si="50" ref="CD29:CD38">SUM(CE29:CI29)</f>
        <v>2</v>
      </c>
      <c r="CE29" s="439"/>
      <c r="CF29" s="439"/>
      <c r="CG29" s="439"/>
      <c r="CH29" s="439">
        <v>2</v>
      </c>
      <c r="CI29" s="439"/>
      <c r="CJ29" s="440">
        <f>SUM(CK29:CL29)</f>
        <v>0</v>
      </c>
      <c r="CK29" s="439"/>
      <c r="CL29" s="439"/>
      <c r="CM29" s="442">
        <f>SUM(CN29:CO29)</f>
        <v>0</v>
      </c>
      <c r="CN29" s="444"/>
      <c r="CO29" s="445"/>
      <c r="CP29" s="442"/>
      <c r="CQ29" s="442"/>
      <c r="CR29" s="442">
        <f>SUM(CS29:CT29)</f>
        <v>0</v>
      </c>
      <c r="CS29" s="444"/>
      <c r="CT29" s="445"/>
      <c r="CU29" s="442"/>
      <c r="CV29" s="442"/>
      <c r="CW29" s="442"/>
      <c r="CX29" s="440">
        <f aca="true" t="shared" si="51" ref="CX29:CX38">CY29+CZ29</f>
        <v>0</v>
      </c>
      <c r="CY29" s="439"/>
      <c r="CZ29" s="439"/>
      <c r="DA29" s="446"/>
      <c r="DB29" s="446">
        <v>65</v>
      </c>
      <c r="DC29" s="447"/>
      <c r="IL29" s="107"/>
    </row>
    <row r="30" spans="1:107" ht="12.75" customHeight="1" thickBot="1" thickTop="1">
      <c r="A30" s="115"/>
      <c r="B30" s="30" t="s">
        <v>561</v>
      </c>
      <c r="C30" s="339" t="str">
        <f t="shared" si="5"/>
        <v>*</v>
      </c>
      <c r="D30" s="448">
        <v>0</v>
      </c>
      <c r="E30" s="448">
        <f t="shared" si="6"/>
        <v>0</v>
      </c>
      <c r="F30" s="531"/>
      <c r="G30" s="532">
        <f t="shared" si="44"/>
        <v>0</v>
      </c>
      <c r="H30" s="439"/>
      <c r="I30" s="439"/>
      <c r="J30" s="439"/>
      <c r="K30" s="439"/>
      <c r="L30" s="439"/>
      <c r="M30" s="439"/>
      <c r="N30" s="533">
        <f t="shared" si="45"/>
        <v>0</v>
      </c>
      <c r="O30" s="439"/>
      <c r="P30" s="439"/>
      <c r="Q30" s="439"/>
      <c r="R30" s="439"/>
      <c r="S30" s="439"/>
      <c r="T30" s="439"/>
      <c r="U30" s="439"/>
      <c r="V30" s="534"/>
      <c r="W30" s="439"/>
      <c r="X30" s="439"/>
      <c r="Y30" s="533">
        <f t="shared" si="46"/>
        <v>0</v>
      </c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535"/>
      <c r="AM30" s="442"/>
      <c r="AN30" s="533">
        <f t="shared" si="47"/>
        <v>0</v>
      </c>
      <c r="AO30" s="439"/>
      <c r="AP30" s="439"/>
      <c r="AQ30" s="536"/>
      <c r="AR30" s="442"/>
      <c r="AS30" s="537"/>
      <c r="AT30" s="115"/>
      <c r="AU30" s="30" t="s">
        <v>561</v>
      </c>
      <c r="AV30" s="339">
        <f t="shared" si="8"/>
        <v>0.8324022346368715</v>
      </c>
      <c r="AW30" s="343">
        <v>1253</v>
      </c>
      <c r="AX30" s="448">
        <f t="shared" si="9"/>
        <v>1043</v>
      </c>
      <c r="AY30" s="30"/>
      <c r="AZ30" s="438">
        <f>SUM(BA30:BF30)</f>
        <v>1043</v>
      </c>
      <c r="BA30" s="439"/>
      <c r="BB30" s="439">
        <v>805</v>
      </c>
      <c r="BC30" s="439"/>
      <c r="BD30" s="439">
        <v>179</v>
      </c>
      <c r="BE30" s="439">
        <v>59</v>
      </c>
      <c r="BF30" s="439"/>
      <c r="BG30" s="440">
        <f t="shared" si="48"/>
        <v>0</v>
      </c>
      <c r="BH30" s="439"/>
      <c r="BI30" s="439"/>
      <c r="BJ30" s="439"/>
      <c r="BK30" s="439"/>
      <c r="BL30" s="439"/>
      <c r="BM30" s="441"/>
      <c r="BN30" s="442"/>
      <c r="BO30" s="443">
        <f t="shared" si="49"/>
        <v>0</v>
      </c>
      <c r="BP30" s="439"/>
      <c r="BQ30" s="439"/>
      <c r="BR30" s="439"/>
      <c r="BS30" s="439"/>
      <c r="BT30" s="439"/>
      <c r="BU30" s="439"/>
      <c r="BV30" s="440">
        <f t="shared" si="40"/>
        <v>0</v>
      </c>
      <c r="BW30" s="439"/>
      <c r="BX30" s="439"/>
      <c r="BY30" s="439"/>
      <c r="BZ30" s="439"/>
      <c r="CA30" s="439"/>
      <c r="CB30" s="439"/>
      <c r="CC30" s="439"/>
      <c r="CD30" s="440">
        <f t="shared" si="50"/>
        <v>0</v>
      </c>
      <c r="CE30" s="439"/>
      <c r="CF30" s="439"/>
      <c r="CG30" s="439"/>
      <c r="CH30" s="439"/>
      <c r="CI30" s="439"/>
      <c r="CJ30" s="440">
        <f>SUM(CK30:CL30)</f>
        <v>0</v>
      </c>
      <c r="CK30" s="439"/>
      <c r="CL30" s="439"/>
      <c r="CM30" s="442">
        <f>SUM(CN30:CO30)</f>
        <v>0</v>
      </c>
      <c r="CN30" s="449"/>
      <c r="CO30" s="441"/>
      <c r="CP30" s="442"/>
      <c r="CQ30" s="442"/>
      <c r="CR30" s="442">
        <f>SUM(CS30:CT30)</f>
        <v>0</v>
      </c>
      <c r="CS30" s="449"/>
      <c r="CT30" s="441"/>
      <c r="CU30" s="442"/>
      <c r="CV30" s="442"/>
      <c r="CW30" s="442"/>
      <c r="CX30" s="440">
        <f t="shared" si="51"/>
        <v>0</v>
      </c>
      <c r="CY30" s="439"/>
      <c r="CZ30" s="439"/>
      <c r="DA30" s="446"/>
      <c r="DB30" s="446"/>
      <c r="DC30" s="447"/>
    </row>
    <row r="31" spans="1:107" ht="12.75" customHeight="1" thickBot="1" thickTop="1">
      <c r="A31" s="115"/>
      <c r="B31" s="30" t="s">
        <v>612</v>
      </c>
      <c r="C31" s="339">
        <f t="shared" si="5"/>
        <v>1.3358992302309307</v>
      </c>
      <c r="D31" s="448">
        <v>1429</v>
      </c>
      <c r="E31" s="448">
        <f t="shared" si="6"/>
        <v>1909</v>
      </c>
      <c r="F31" s="531"/>
      <c r="G31" s="532">
        <f t="shared" si="44"/>
        <v>0</v>
      </c>
      <c r="H31" s="439"/>
      <c r="I31" s="439"/>
      <c r="J31" s="439"/>
      <c r="K31" s="439"/>
      <c r="L31" s="439"/>
      <c r="M31" s="439"/>
      <c r="N31" s="533">
        <f t="shared" si="45"/>
        <v>0</v>
      </c>
      <c r="O31" s="439"/>
      <c r="P31" s="439"/>
      <c r="Q31" s="439"/>
      <c r="R31" s="439"/>
      <c r="S31" s="439"/>
      <c r="T31" s="439"/>
      <c r="U31" s="439"/>
      <c r="V31" s="534"/>
      <c r="W31" s="439"/>
      <c r="X31" s="439"/>
      <c r="Y31" s="533">
        <f t="shared" si="46"/>
        <v>1688</v>
      </c>
      <c r="Z31" s="439">
        <v>66</v>
      </c>
      <c r="AA31" s="439"/>
      <c r="AB31" s="439"/>
      <c r="AC31" s="439"/>
      <c r="AD31" s="439"/>
      <c r="AE31" s="439">
        <v>846</v>
      </c>
      <c r="AF31" s="439">
        <v>291</v>
      </c>
      <c r="AG31" s="439">
        <v>7</v>
      </c>
      <c r="AH31" s="439">
        <v>8</v>
      </c>
      <c r="AI31" s="439"/>
      <c r="AJ31" s="439">
        <v>413</v>
      </c>
      <c r="AK31" s="439">
        <v>57</v>
      </c>
      <c r="AL31" s="535"/>
      <c r="AM31" s="442"/>
      <c r="AN31" s="533">
        <f t="shared" si="47"/>
        <v>0</v>
      </c>
      <c r="AO31" s="439"/>
      <c r="AP31" s="439"/>
      <c r="AQ31" s="536"/>
      <c r="AR31" s="442"/>
      <c r="AS31" s="537">
        <v>221</v>
      </c>
      <c r="AT31" s="115"/>
      <c r="AU31" s="30" t="s">
        <v>612</v>
      </c>
      <c r="AV31" s="339">
        <f t="shared" si="8"/>
        <v>0.9928143712574851</v>
      </c>
      <c r="AW31" s="343">
        <v>9185</v>
      </c>
      <c r="AX31" s="448">
        <f t="shared" si="9"/>
        <v>9119</v>
      </c>
      <c r="AY31" s="30"/>
      <c r="AZ31" s="438">
        <f>SUM(BA31:BF31)</f>
        <v>3406</v>
      </c>
      <c r="BA31" s="439">
        <v>2387</v>
      </c>
      <c r="BB31" s="439">
        <v>115</v>
      </c>
      <c r="BC31" s="439">
        <v>7</v>
      </c>
      <c r="BD31" s="439">
        <v>652</v>
      </c>
      <c r="BE31" s="439">
        <v>227</v>
      </c>
      <c r="BF31" s="439">
        <v>18</v>
      </c>
      <c r="BG31" s="440">
        <f t="shared" si="48"/>
        <v>522</v>
      </c>
      <c r="BH31" s="439"/>
      <c r="BI31" s="439"/>
      <c r="BJ31" s="439">
        <v>19</v>
      </c>
      <c r="BK31" s="439">
        <v>269</v>
      </c>
      <c r="BL31" s="439"/>
      <c r="BM31" s="441">
        <v>234</v>
      </c>
      <c r="BN31" s="442"/>
      <c r="BO31" s="443">
        <f t="shared" si="49"/>
        <v>29</v>
      </c>
      <c r="BP31" s="439"/>
      <c r="BQ31" s="439"/>
      <c r="BR31" s="439"/>
      <c r="BS31" s="439"/>
      <c r="BT31" s="439">
        <v>29</v>
      </c>
      <c r="BU31" s="439"/>
      <c r="BV31" s="440">
        <f t="shared" si="40"/>
        <v>662</v>
      </c>
      <c r="BW31" s="439">
        <v>60</v>
      </c>
      <c r="BX31" s="439">
        <v>150</v>
      </c>
      <c r="BY31" s="439">
        <v>77</v>
      </c>
      <c r="BZ31" s="439">
        <v>120</v>
      </c>
      <c r="CA31" s="439">
        <v>42</v>
      </c>
      <c r="CB31" s="439">
        <v>75</v>
      </c>
      <c r="CC31" s="439">
        <v>138</v>
      </c>
      <c r="CD31" s="440">
        <f t="shared" si="50"/>
        <v>216</v>
      </c>
      <c r="CE31" s="439"/>
      <c r="CF31" s="439">
        <v>79</v>
      </c>
      <c r="CG31" s="439">
        <v>16</v>
      </c>
      <c r="CH31" s="439">
        <v>29</v>
      </c>
      <c r="CI31" s="439">
        <v>92</v>
      </c>
      <c r="CJ31" s="440">
        <f>SUM(CK31:CL31)</f>
        <v>0</v>
      </c>
      <c r="CK31" s="439"/>
      <c r="CL31" s="439"/>
      <c r="CM31" s="442">
        <f>SUM(CN31:CO31)</f>
        <v>2</v>
      </c>
      <c r="CN31" s="449"/>
      <c r="CO31" s="441">
        <v>2</v>
      </c>
      <c r="CP31" s="442">
        <v>1</v>
      </c>
      <c r="CQ31" s="442">
        <v>209</v>
      </c>
      <c r="CR31" s="442">
        <f>SUM(CS31:CT31)</f>
        <v>3926</v>
      </c>
      <c r="CS31" s="449">
        <v>8</v>
      </c>
      <c r="CT31" s="441">
        <v>3918</v>
      </c>
      <c r="CU31" s="442"/>
      <c r="CV31" s="442">
        <v>4</v>
      </c>
      <c r="CW31" s="442">
        <v>101</v>
      </c>
      <c r="CX31" s="440">
        <f t="shared" si="51"/>
        <v>0</v>
      </c>
      <c r="CY31" s="439"/>
      <c r="CZ31" s="439"/>
      <c r="DA31" s="446"/>
      <c r="DB31" s="446">
        <v>41</v>
      </c>
      <c r="DC31" s="447"/>
    </row>
    <row r="32" spans="1:107" ht="12.75" customHeight="1" thickBot="1" thickTop="1">
      <c r="A32" s="115"/>
      <c r="B32" s="30" t="s">
        <v>562</v>
      </c>
      <c r="C32" s="339">
        <f t="shared" si="5"/>
        <v>0.9087867975022301</v>
      </c>
      <c r="D32" s="448">
        <v>4484</v>
      </c>
      <c r="E32" s="448">
        <f t="shared" si="6"/>
        <v>4075</v>
      </c>
      <c r="F32" s="531"/>
      <c r="G32" s="532">
        <f>SUM(H32:M32)</f>
        <v>0</v>
      </c>
      <c r="H32" s="439"/>
      <c r="I32" s="439"/>
      <c r="J32" s="439"/>
      <c r="K32" s="439"/>
      <c r="L32" s="439"/>
      <c r="M32" s="439"/>
      <c r="N32" s="533">
        <f t="shared" si="45"/>
        <v>0</v>
      </c>
      <c r="O32" s="439"/>
      <c r="P32" s="439"/>
      <c r="Q32" s="439"/>
      <c r="R32" s="439"/>
      <c r="S32" s="439"/>
      <c r="T32" s="439"/>
      <c r="U32" s="439"/>
      <c r="V32" s="534"/>
      <c r="W32" s="439"/>
      <c r="X32" s="439"/>
      <c r="Y32" s="533">
        <f>SUM(Z32:AK32)</f>
        <v>0</v>
      </c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535"/>
      <c r="AM32" s="442"/>
      <c r="AN32" s="533">
        <f>SUM(AO32:AQ32)</f>
        <v>4000</v>
      </c>
      <c r="AO32" s="439"/>
      <c r="AP32" s="439"/>
      <c r="AQ32" s="536">
        <v>4000</v>
      </c>
      <c r="AR32" s="442"/>
      <c r="AS32" s="537">
        <v>75</v>
      </c>
      <c r="AT32" s="115"/>
      <c r="AU32" s="30" t="s">
        <v>562</v>
      </c>
      <c r="AV32" s="339">
        <f t="shared" si="8"/>
        <v>0.751500600240096</v>
      </c>
      <c r="AW32" s="343">
        <v>833</v>
      </c>
      <c r="AX32" s="448">
        <f t="shared" si="9"/>
        <v>626</v>
      </c>
      <c r="AY32" s="30"/>
      <c r="AZ32" s="459">
        <f>SUM(BA32:BF32)</f>
        <v>-37</v>
      </c>
      <c r="BA32" s="439"/>
      <c r="BB32" s="439"/>
      <c r="BC32" s="439"/>
      <c r="BD32" s="439"/>
      <c r="BE32" s="439">
        <v>-37</v>
      </c>
      <c r="BF32" s="439"/>
      <c r="BG32" s="440">
        <f t="shared" si="48"/>
        <v>1</v>
      </c>
      <c r="BH32" s="439"/>
      <c r="BI32" s="439"/>
      <c r="BJ32" s="439"/>
      <c r="BK32" s="439"/>
      <c r="BL32" s="439"/>
      <c r="BM32" s="441">
        <v>1</v>
      </c>
      <c r="BN32" s="442"/>
      <c r="BO32" s="443">
        <f>SUM(BP32:BU32)</f>
        <v>0</v>
      </c>
      <c r="BP32" s="439"/>
      <c r="BQ32" s="439"/>
      <c r="BR32" s="439"/>
      <c r="BS32" s="439"/>
      <c r="BT32" s="439"/>
      <c r="BU32" s="439"/>
      <c r="BV32" s="440">
        <f>SUM(BW32:CC32)</f>
        <v>489</v>
      </c>
      <c r="BW32" s="439"/>
      <c r="BX32" s="439"/>
      <c r="BY32" s="439">
        <v>408</v>
      </c>
      <c r="BZ32" s="439">
        <v>27</v>
      </c>
      <c r="CA32" s="439"/>
      <c r="CB32" s="439"/>
      <c r="CC32" s="439">
        <v>54</v>
      </c>
      <c r="CD32" s="440">
        <f>SUM(CE32:CI32)</f>
        <v>158</v>
      </c>
      <c r="CE32" s="439">
        <v>158</v>
      </c>
      <c r="CF32" s="439"/>
      <c r="CG32" s="439"/>
      <c r="CH32" s="439"/>
      <c r="CI32" s="439"/>
      <c r="CJ32" s="440">
        <f>SUM(CK32:CL32)</f>
        <v>0</v>
      </c>
      <c r="CK32" s="439"/>
      <c r="CL32" s="439"/>
      <c r="CM32" s="442">
        <f>SUM(CN32:CO32)</f>
        <v>0</v>
      </c>
      <c r="CN32" s="449"/>
      <c r="CO32" s="441"/>
      <c r="CP32" s="442"/>
      <c r="CQ32" s="442"/>
      <c r="CR32" s="442">
        <f>SUM(CS32:CT32)</f>
        <v>0</v>
      </c>
      <c r="CS32" s="449"/>
      <c r="CT32" s="441"/>
      <c r="CU32" s="442"/>
      <c r="CV32" s="442">
        <v>15</v>
      </c>
      <c r="CW32" s="442"/>
      <c r="CX32" s="440">
        <f>CY32+CZ32</f>
        <v>0</v>
      </c>
      <c r="CY32" s="439"/>
      <c r="CZ32" s="439"/>
      <c r="DA32" s="446"/>
      <c r="DB32" s="446"/>
      <c r="DC32" s="447"/>
    </row>
    <row r="33" spans="1:107" ht="12.75" customHeight="1" thickBot="1" thickTop="1">
      <c r="A33" s="115"/>
      <c r="B33" s="30" t="s">
        <v>178</v>
      </c>
      <c r="C33" s="339">
        <f t="shared" si="5"/>
        <v>1.12987012987013</v>
      </c>
      <c r="D33" s="448">
        <v>77</v>
      </c>
      <c r="E33" s="448">
        <f t="shared" si="6"/>
        <v>87</v>
      </c>
      <c r="F33" s="531"/>
      <c r="G33" s="532">
        <f t="shared" si="44"/>
        <v>0</v>
      </c>
      <c r="H33" s="439"/>
      <c r="I33" s="439"/>
      <c r="J33" s="439"/>
      <c r="K33" s="439"/>
      <c r="L33" s="439"/>
      <c r="M33" s="439"/>
      <c r="N33" s="533">
        <f t="shared" si="45"/>
        <v>0</v>
      </c>
      <c r="O33" s="439"/>
      <c r="P33" s="439"/>
      <c r="Q33" s="439"/>
      <c r="R33" s="439"/>
      <c r="S33" s="439"/>
      <c r="T33" s="439"/>
      <c r="U33" s="439"/>
      <c r="V33" s="534"/>
      <c r="W33" s="439"/>
      <c r="X33" s="439"/>
      <c r="Y33" s="533">
        <f t="shared" si="46"/>
        <v>87</v>
      </c>
      <c r="Z33" s="439">
        <v>15</v>
      </c>
      <c r="AA33" s="439"/>
      <c r="AB33" s="439">
        <v>68</v>
      </c>
      <c r="AC33" s="439"/>
      <c r="AD33" s="439">
        <v>4</v>
      </c>
      <c r="AE33" s="439"/>
      <c r="AF33" s="439"/>
      <c r="AG33" s="439"/>
      <c r="AH33" s="439"/>
      <c r="AI33" s="439"/>
      <c r="AJ33" s="439"/>
      <c r="AK33" s="439"/>
      <c r="AL33" s="535"/>
      <c r="AM33" s="442"/>
      <c r="AN33" s="533">
        <f t="shared" si="47"/>
        <v>0</v>
      </c>
      <c r="AO33" s="439"/>
      <c r="AP33" s="439"/>
      <c r="AQ33" s="536"/>
      <c r="AR33" s="442"/>
      <c r="AS33" s="537"/>
      <c r="AT33" s="115"/>
      <c r="AU33" s="30" t="s">
        <v>178</v>
      </c>
      <c r="AV33" s="339">
        <f t="shared" si="8"/>
        <v>0.7365384615384616</v>
      </c>
      <c r="AW33" s="343">
        <v>520</v>
      </c>
      <c r="AX33" s="448">
        <f t="shared" si="9"/>
        <v>383</v>
      </c>
      <c r="AY33" s="30"/>
      <c r="AZ33" s="438">
        <f aca="true" t="shared" si="52" ref="AZ33:AZ38">SUM(BA33:BF33)</f>
        <v>130</v>
      </c>
      <c r="BA33" s="439">
        <v>96</v>
      </c>
      <c r="BB33" s="439"/>
      <c r="BC33" s="439"/>
      <c r="BD33" s="439">
        <v>25</v>
      </c>
      <c r="BE33" s="439">
        <v>9</v>
      </c>
      <c r="BF33" s="439"/>
      <c r="BG33" s="440">
        <f t="shared" si="48"/>
        <v>108</v>
      </c>
      <c r="BH33" s="439"/>
      <c r="BI33" s="439"/>
      <c r="BJ33" s="439">
        <v>2</v>
      </c>
      <c r="BK33" s="439">
        <v>7</v>
      </c>
      <c r="BL33" s="439">
        <v>92</v>
      </c>
      <c r="BM33" s="441">
        <v>7</v>
      </c>
      <c r="BN33" s="442"/>
      <c r="BO33" s="443">
        <f t="shared" si="49"/>
        <v>22</v>
      </c>
      <c r="BP33" s="439">
        <v>1</v>
      </c>
      <c r="BQ33" s="439"/>
      <c r="BR33" s="439">
        <v>21</v>
      </c>
      <c r="BS33" s="439"/>
      <c r="BT33" s="439"/>
      <c r="BU33" s="439"/>
      <c r="BV33" s="440">
        <f t="shared" si="40"/>
        <v>120</v>
      </c>
      <c r="BW33" s="439"/>
      <c r="BX33" s="439">
        <v>21</v>
      </c>
      <c r="BY33" s="439"/>
      <c r="BZ33" s="439"/>
      <c r="CA33" s="439"/>
      <c r="CB33" s="439">
        <v>14</v>
      </c>
      <c r="CC33" s="439">
        <v>85</v>
      </c>
      <c r="CD33" s="440">
        <f t="shared" si="50"/>
        <v>3</v>
      </c>
      <c r="CE33" s="439"/>
      <c r="CF33" s="439"/>
      <c r="CG33" s="439">
        <v>3</v>
      </c>
      <c r="CH33" s="439"/>
      <c r="CI33" s="439"/>
      <c r="CJ33" s="440">
        <f aca="true" t="shared" si="53" ref="CJ33:CJ38">SUM(CK33:CL33)</f>
        <v>0</v>
      </c>
      <c r="CK33" s="439"/>
      <c r="CL33" s="439"/>
      <c r="CM33" s="442">
        <f aca="true" t="shared" si="54" ref="CM33:CM38">SUM(CN33:CO33)</f>
        <v>0</v>
      </c>
      <c r="CN33" s="449"/>
      <c r="CO33" s="441"/>
      <c r="CP33" s="442"/>
      <c r="CQ33" s="442"/>
      <c r="CR33" s="442">
        <f aca="true" t="shared" si="55" ref="CR33:CR38">SUM(CS33:CT33)</f>
        <v>0</v>
      </c>
      <c r="CS33" s="449"/>
      <c r="CT33" s="441"/>
      <c r="CU33" s="442"/>
      <c r="CV33" s="442"/>
      <c r="CW33" s="442"/>
      <c r="CX33" s="440">
        <f t="shared" si="51"/>
        <v>0</v>
      </c>
      <c r="CY33" s="439"/>
      <c r="CZ33" s="439"/>
      <c r="DA33" s="446"/>
      <c r="DB33" s="446"/>
      <c r="DC33" s="447"/>
    </row>
    <row r="34" spans="1:107" ht="12.75" customHeight="1" thickBot="1" thickTop="1">
      <c r="A34" s="115"/>
      <c r="B34" s="30" t="s">
        <v>179</v>
      </c>
      <c r="C34" s="339">
        <f t="shared" si="5"/>
        <v>1.1285714285714286</v>
      </c>
      <c r="D34" s="448">
        <v>210</v>
      </c>
      <c r="E34" s="448">
        <f t="shared" si="6"/>
        <v>237</v>
      </c>
      <c r="F34" s="531"/>
      <c r="G34" s="532">
        <f t="shared" si="44"/>
        <v>0</v>
      </c>
      <c r="H34" s="439"/>
      <c r="I34" s="439"/>
      <c r="J34" s="439"/>
      <c r="K34" s="439"/>
      <c r="L34" s="439"/>
      <c r="M34" s="439"/>
      <c r="N34" s="533">
        <f t="shared" si="45"/>
        <v>0</v>
      </c>
      <c r="O34" s="439"/>
      <c r="P34" s="439"/>
      <c r="Q34" s="439"/>
      <c r="R34" s="439"/>
      <c r="S34" s="439"/>
      <c r="T34" s="439"/>
      <c r="U34" s="439"/>
      <c r="V34" s="534"/>
      <c r="W34" s="439"/>
      <c r="X34" s="439"/>
      <c r="Y34" s="533">
        <f t="shared" si="46"/>
        <v>237</v>
      </c>
      <c r="Z34" s="439"/>
      <c r="AA34" s="439"/>
      <c r="AB34" s="439"/>
      <c r="AC34" s="439"/>
      <c r="AD34" s="439">
        <v>237</v>
      </c>
      <c r="AE34" s="439"/>
      <c r="AF34" s="439"/>
      <c r="AG34" s="439"/>
      <c r="AH34" s="439"/>
      <c r="AI34" s="439"/>
      <c r="AJ34" s="439"/>
      <c r="AK34" s="439"/>
      <c r="AL34" s="535"/>
      <c r="AM34" s="442"/>
      <c r="AN34" s="533">
        <f t="shared" si="47"/>
        <v>0</v>
      </c>
      <c r="AO34" s="439"/>
      <c r="AP34" s="439"/>
      <c r="AQ34" s="536"/>
      <c r="AR34" s="442"/>
      <c r="AS34" s="537"/>
      <c r="AT34" s="115"/>
      <c r="AU34" s="30" t="s">
        <v>179</v>
      </c>
      <c r="AV34" s="339">
        <f t="shared" si="8"/>
        <v>0.9663608562691132</v>
      </c>
      <c r="AW34" s="343">
        <v>327</v>
      </c>
      <c r="AX34" s="448">
        <f t="shared" si="9"/>
        <v>316</v>
      </c>
      <c r="AY34" s="30"/>
      <c r="AZ34" s="438">
        <f t="shared" si="52"/>
        <v>0</v>
      </c>
      <c r="BA34" s="439"/>
      <c r="BB34" s="439"/>
      <c r="BC34" s="439"/>
      <c r="BD34" s="439"/>
      <c r="BE34" s="439"/>
      <c r="BF34" s="439"/>
      <c r="BG34" s="440">
        <f t="shared" si="48"/>
        <v>10</v>
      </c>
      <c r="BH34" s="439"/>
      <c r="BI34" s="439"/>
      <c r="BJ34" s="439"/>
      <c r="BK34" s="439"/>
      <c r="BL34" s="439"/>
      <c r="BM34" s="441">
        <v>10</v>
      </c>
      <c r="BN34" s="442"/>
      <c r="BO34" s="443">
        <f t="shared" si="49"/>
        <v>247</v>
      </c>
      <c r="BP34" s="439">
        <v>5</v>
      </c>
      <c r="BQ34" s="439">
        <v>166</v>
      </c>
      <c r="BR34" s="439">
        <v>76</v>
      </c>
      <c r="BS34" s="439"/>
      <c r="BT34" s="439"/>
      <c r="BU34" s="439"/>
      <c r="BV34" s="440">
        <f t="shared" si="40"/>
        <v>41</v>
      </c>
      <c r="BW34" s="439"/>
      <c r="BX34" s="439"/>
      <c r="BY34" s="439"/>
      <c r="BZ34" s="439"/>
      <c r="CA34" s="439"/>
      <c r="CB34" s="439"/>
      <c r="CC34" s="439">
        <v>41</v>
      </c>
      <c r="CD34" s="440">
        <f t="shared" si="50"/>
        <v>18</v>
      </c>
      <c r="CE34" s="439">
        <v>18</v>
      </c>
      <c r="CF34" s="439"/>
      <c r="CG34" s="439"/>
      <c r="CH34" s="439"/>
      <c r="CI34" s="439"/>
      <c r="CJ34" s="440">
        <f t="shared" si="53"/>
        <v>0</v>
      </c>
      <c r="CK34" s="439"/>
      <c r="CL34" s="439"/>
      <c r="CM34" s="442">
        <f t="shared" si="54"/>
        <v>0</v>
      </c>
      <c r="CN34" s="449"/>
      <c r="CO34" s="441"/>
      <c r="CP34" s="442"/>
      <c r="CQ34" s="442"/>
      <c r="CR34" s="442">
        <f t="shared" si="55"/>
        <v>0</v>
      </c>
      <c r="CS34" s="449"/>
      <c r="CT34" s="441"/>
      <c r="CU34" s="442"/>
      <c r="CV34" s="442"/>
      <c r="CW34" s="442"/>
      <c r="CX34" s="440">
        <f t="shared" si="51"/>
        <v>0</v>
      </c>
      <c r="CY34" s="439"/>
      <c r="CZ34" s="439"/>
      <c r="DA34" s="446"/>
      <c r="DB34" s="446"/>
      <c r="DC34" s="447"/>
    </row>
    <row r="35" spans="1:107" ht="12.75" customHeight="1" thickBot="1" thickTop="1">
      <c r="A35" s="115"/>
      <c r="B35" s="30" t="s">
        <v>180</v>
      </c>
      <c r="C35" s="339">
        <f t="shared" si="5"/>
        <v>0.9900990099009901</v>
      </c>
      <c r="D35" s="448">
        <v>505</v>
      </c>
      <c r="E35" s="448">
        <f t="shared" si="6"/>
        <v>500</v>
      </c>
      <c r="F35" s="531"/>
      <c r="G35" s="532">
        <f t="shared" si="44"/>
        <v>0</v>
      </c>
      <c r="H35" s="439"/>
      <c r="I35" s="439"/>
      <c r="J35" s="439"/>
      <c r="K35" s="439"/>
      <c r="L35" s="439"/>
      <c r="M35" s="439"/>
      <c r="N35" s="533">
        <f t="shared" si="45"/>
        <v>0</v>
      </c>
      <c r="O35" s="439"/>
      <c r="P35" s="439"/>
      <c r="Q35" s="439"/>
      <c r="R35" s="439"/>
      <c r="S35" s="439"/>
      <c r="T35" s="439"/>
      <c r="U35" s="439"/>
      <c r="V35" s="534"/>
      <c r="W35" s="439"/>
      <c r="X35" s="439"/>
      <c r="Y35" s="533">
        <f t="shared" si="46"/>
        <v>500</v>
      </c>
      <c r="Z35" s="439"/>
      <c r="AA35" s="439"/>
      <c r="AB35" s="439"/>
      <c r="AC35" s="439"/>
      <c r="AD35" s="439">
        <v>500</v>
      </c>
      <c r="AE35" s="439"/>
      <c r="AF35" s="439"/>
      <c r="AG35" s="439"/>
      <c r="AH35" s="439"/>
      <c r="AI35" s="439"/>
      <c r="AJ35" s="439"/>
      <c r="AK35" s="439"/>
      <c r="AL35" s="535"/>
      <c r="AM35" s="442"/>
      <c r="AN35" s="533">
        <f t="shared" si="47"/>
        <v>0</v>
      </c>
      <c r="AO35" s="439"/>
      <c r="AP35" s="439"/>
      <c r="AQ35" s="536"/>
      <c r="AR35" s="442"/>
      <c r="AS35" s="537"/>
      <c r="AT35" s="115"/>
      <c r="AU35" s="30" t="s">
        <v>180</v>
      </c>
      <c r="AV35" s="339">
        <f t="shared" si="8"/>
        <v>0.8698412698412699</v>
      </c>
      <c r="AW35" s="343">
        <v>315</v>
      </c>
      <c r="AX35" s="448">
        <f t="shared" si="9"/>
        <v>274</v>
      </c>
      <c r="AY35" s="30"/>
      <c r="AZ35" s="438">
        <f t="shared" si="52"/>
        <v>0</v>
      </c>
      <c r="BA35" s="439"/>
      <c r="BB35" s="439"/>
      <c r="BC35" s="439"/>
      <c r="BD35" s="439"/>
      <c r="BE35" s="439"/>
      <c r="BF35" s="439"/>
      <c r="BG35" s="440">
        <f t="shared" si="48"/>
        <v>22</v>
      </c>
      <c r="BH35" s="439"/>
      <c r="BI35" s="439"/>
      <c r="BJ35" s="439"/>
      <c r="BK35" s="439"/>
      <c r="BL35" s="439"/>
      <c r="BM35" s="441">
        <v>22</v>
      </c>
      <c r="BN35" s="442"/>
      <c r="BO35" s="443">
        <f t="shared" si="49"/>
        <v>237</v>
      </c>
      <c r="BP35" s="439">
        <v>31</v>
      </c>
      <c r="BQ35" s="439"/>
      <c r="BR35" s="439">
        <v>206</v>
      </c>
      <c r="BS35" s="439"/>
      <c r="BT35" s="439"/>
      <c r="BU35" s="439"/>
      <c r="BV35" s="440">
        <f t="shared" si="40"/>
        <v>8</v>
      </c>
      <c r="BW35" s="439"/>
      <c r="BX35" s="439"/>
      <c r="BY35" s="439"/>
      <c r="BZ35" s="439"/>
      <c r="CA35" s="439"/>
      <c r="CB35" s="439"/>
      <c r="CC35" s="439">
        <v>8</v>
      </c>
      <c r="CD35" s="440">
        <f t="shared" si="50"/>
        <v>7</v>
      </c>
      <c r="CE35" s="439">
        <v>7</v>
      </c>
      <c r="CF35" s="439"/>
      <c r="CG35" s="439"/>
      <c r="CH35" s="439"/>
      <c r="CI35" s="439"/>
      <c r="CJ35" s="440">
        <f t="shared" si="53"/>
        <v>0</v>
      </c>
      <c r="CK35" s="439"/>
      <c r="CL35" s="439"/>
      <c r="CM35" s="442">
        <f t="shared" si="54"/>
        <v>0</v>
      </c>
      <c r="CN35" s="449"/>
      <c r="CO35" s="441"/>
      <c r="CP35" s="442"/>
      <c r="CQ35" s="442"/>
      <c r="CR35" s="442">
        <f t="shared" si="55"/>
        <v>0</v>
      </c>
      <c r="CS35" s="449"/>
      <c r="CT35" s="441"/>
      <c r="CU35" s="442"/>
      <c r="CV35" s="442"/>
      <c r="CW35" s="442"/>
      <c r="CX35" s="440">
        <f t="shared" si="51"/>
        <v>0</v>
      </c>
      <c r="CY35" s="439"/>
      <c r="CZ35" s="439"/>
      <c r="DA35" s="446"/>
      <c r="DB35" s="446"/>
      <c r="DC35" s="447"/>
    </row>
    <row r="36" spans="1:107" ht="12.75" customHeight="1" thickBot="1" thickTop="1">
      <c r="A36" s="115"/>
      <c r="B36" s="30" t="s">
        <v>181</v>
      </c>
      <c r="C36" s="339">
        <f t="shared" si="5"/>
        <v>1.1552941176470588</v>
      </c>
      <c r="D36" s="448">
        <v>850</v>
      </c>
      <c r="E36" s="448">
        <f t="shared" si="6"/>
        <v>982</v>
      </c>
      <c r="F36" s="531"/>
      <c r="G36" s="532">
        <f t="shared" si="44"/>
        <v>0</v>
      </c>
      <c r="H36" s="439"/>
      <c r="I36" s="439"/>
      <c r="J36" s="439"/>
      <c r="K36" s="439"/>
      <c r="L36" s="439"/>
      <c r="M36" s="439"/>
      <c r="N36" s="533">
        <f t="shared" si="45"/>
        <v>10</v>
      </c>
      <c r="O36" s="439">
        <v>10</v>
      </c>
      <c r="P36" s="439"/>
      <c r="Q36" s="439"/>
      <c r="R36" s="439"/>
      <c r="S36" s="439"/>
      <c r="T36" s="439"/>
      <c r="U36" s="439"/>
      <c r="V36" s="534"/>
      <c r="W36" s="439"/>
      <c r="X36" s="439"/>
      <c r="Y36" s="533">
        <f t="shared" si="46"/>
        <v>972</v>
      </c>
      <c r="Z36" s="439"/>
      <c r="AA36" s="439"/>
      <c r="AB36" s="439"/>
      <c r="AC36" s="439"/>
      <c r="AD36" s="439">
        <v>959</v>
      </c>
      <c r="AE36" s="439"/>
      <c r="AF36" s="439"/>
      <c r="AG36" s="439"/>
      <c r="AH36" s="439"/>
      <c r="AI36" s="439"/>
      <c r="AJ36" s="439">
        <v>13</v>
      </c>
      <c r="AK36" s="439"/>
      <c r="AL36" s="535"/>
      <c r="AM36" s="442"/>
      <c r="AN36" s="533">
        <f t="shared" si="47"/>
        <v>0</v>
      </c>
      <c r="AO36" s="439"/>
      <c r="AP36" s="439"/>
      <c r="AQ36" s="536"/>
      <c r="AR36" s="442"/>
      <c r="AS36" s="537"/>
      <c r="AT36" s="115"/>
      <c r="AU36" s="30" t="s">
        <v>181</v>
      </c>
      <c r="AV36" s="339">
        <f t="shared" si="8"/>
        <v>1.3181818181818181</v>
      </c>
      <c r="AW36" s="343">
        <v>110</v>
      </c>
      <c r="AX36" s="448">
        <f t="shared" si="9"/>
        <v>145</v>
      </c>
      <c r="AY36" s="30"/>
      <c r="AZ36" s="438">
        <f t="shared" si="52"/>
        <v>0</v>
      </c>
      <c r="BA36" s="439"/>
      <c r="BB36" s="439"/>
      <c r="BC36" s="439"/>
      <c r="BD36" s="439"/>
      <c r="BE36" s="439"/>
      <c r="BF36" s="439"/>
      <c r="BG36" s="440">
        <f t="shared" si="48"/>
        <v>21</v>
      </c>
      <c r="BH36" s="439"/>
      <c r="BI36" s="439"/>
      <c r="BJ36" s="439"/>
      <c r="BK36" s="439"/>
      <c r="BL36" s="439"/>
      <c r="BM36" s="441">
        <v>21</v>
      </c>
      <c r="BN36" s="442"/>
      <c r="BO36" s="443">
        <f t="shared" si="49"/>
        <v>26</v>
      </c>
      <c r="BP36" s="439">
        <v>7</v>
      </c>
      <c r="BQ36" s="439"/>
      <c r="BR36" s="439">
        <v>19</v>
      </c>
      <c r="BS36" s="439"/>
      <c r="BT36" s="439"/>
      <c r="BU36" s="439"/>
      <c r="BV36" s="440">
        <f t="shared" si="40"/>
        <v>78</v>
      </c>
      <c r="BW36" s="439"/>
      <c r="BX36" s="439">
        <v>-2</v>
      </c>
      <c r="BY36" s="439"/>
      <c r="BZ36" s="439"/>
      <c r="CA36" s="439"/>
      <c r="CB36" s="439"/>
      <c r="CC36" s="439">
        <v>80</v>
      </c>
      <c r="CD36" s="440">
        <f t="shared" si="50"/>
        <v>20</v>
      </c>
      <c r="CE36" s="439">
        <v>20</v>
      </c>
      <c r="CF36" s="439"/>
      <c r="CG36" s="439"/>
      <c r="CH36" s="439"/>
      <c r="CI36" s="439"/>
      <c r="CJ36" s="440">
        <f t="shared" si="53"/>
        <v>0</v>
      </c>
      <c r="CK36" s="439"/>
      <c r="CL36" s="439"/>
      <c r="CM36" s="442">
        <f t="shared" si="54"/>
        <v>0</v>
      </c>
      <c r="CN36" s="449"/>
      <c r="CO36" s="441"/>
      <c r="CP36" s="442"/>
      <c r="CQ36" s="442"/>
      <c r="CR36" s="442">
        <f t="shared" si="55"/>
        <v>0</v>
      </c>
      <c r="CS36" s="449"/>
      <c r="CT36" s="441"/>
      <c r="CU36" s="442"/>
      <c r="CV36" s="442"/>
      <c r="CW36" s="442"/>
      <c r="CX36" s="440">
        <f t="shared" si="51"/>
        <v>0</v>
      </c>
      <c r="CY36" s="439"/>
      <c r="CZ36" s="439"/>
      <c r="DA36" s="446"/>
      <c r="DB36" s="446"/>
      <c r="DC36" s="447"/>
    </row>
    <row r="37" spans="1:107" ht="12.75" customHeight="1" thickBot="1" thickTop="1">
      <c r="A37" s="115"/>
      <c r="B37" s="30" t="s">
        <v>182</v>
      </c>
      <c r="C37" s="339">
        <f t="shared" si="5"/>
        <v>0.9904761904761905</v>
      </c>
      <c r="D37" s="448">
        <v>105</v>
      </c>
      <c r="E37" s="448">
        <f t="shared" si="6"/>
        <v>104</v>
      </c>
      <c r="F37" s="531"/>
      <c r="G37" s="532">
        <f t="shared" si="44"/>
        <v>0</v>
      </c>
      <c r="H37" s="439"/>
      <c r="I37" s="439"/>
      <c r="J37" s="439"/>
      <c r="K37" s="439"/>
      <c r="L37" s="439"/>
      <c r="M37" s="439"/>
      <c r="N37" s="533">
        <f t="shared" si="45"/>
        <v>0</v>
      </c>
      <c r="O37" s="439"/>
      <c r="P37" s="439"/>
      <c r="Q37" s="439"/>
      <c r="R37" s="439"/>
      <c r="S37" s="439"/>
      <c r="T37" s="439"/>
      <c r="U37" s="439"/>
      <c r="V37" s="534"/>
      <c r="W37" s="439"/>
      <c r="X37" s="439"/>
      <c r="Y37" s="533">
        <f t="shared" si="46"/>
        <v>104</v>
      </c>
      <c r="Z37" s="439"/>
      <c r="AA37" s="439"/>
      <c r="AB37" s="439"/>
      <c r="AC37" s="439">
        <v>104</v>
      </c>
      <c r="AD37" s="439"/>
      <c r="AE37" s="439"/>
      <c r="AF37" s="439"/>
      <c r="AG37" s="439"/>
      <c r="AH37" s="439"/>
      <c r="AI37" s="439"/>
      <c r="AJ37" s="439"/>
      <c r="AK37" s="439"/>
      <c r="AL37" s="535"/>
      <c r="AM37" s="442"/>
      <c r="AN37" s="533">
        <f t="shared" si="47"/>
        <v>0</v>
      </c>
      <c r="AO37" s="439"/>
      <c r="AP37" s="439"/>
      <c r="AQ37" s="536"/>
      <c r="AR37" s="442"/>
      <c r="AS37" s="537"/>
      <c r="AT37" s="115"/>
      <c r="AU37" s="30" t="s">
        <v>182</v>
      </c>
      <c r="AV37" s="339">
        <f t="shared" si="8"/>
        <v>1.25</v>
      </c>
      <c r="AW37" s="343">
        <v>100</v>
      </c>
      <c r="AX37" s="448">
        <f t="shared" si="9"/>
        <v>125</v>
      </c>
      <c r="AY37" s="30"/>
      <c r="AZ37" s="438">
        <f t="shared" si="52"/>
        <v>0</v>
      </c>
      <c r="BA37" s="439"/>
      <c r="BB37" s="439"/>
      <c r="BC37" s="439"/>
      <c r="BD37" s="439"/>
      <c r="BE37" s="439"/>
      <c r="BF37" s="439"/>
      <c r="BG37" s="440">
        <f t="shared" si="48"/>
        <v>0</v>
      </c>
      <c r="BH37" s="439"/>
      <c r="BI37" s="439"/>
      <c r="BJ37" s="439"/>
      <c r="BK37" s="439"/>
      <c r="BL37" s="439"/>
      <c r="BM37" s="441"/>
      <c r="BN37" s="442"/>
      <c r="BO37" s="443">
        <f t="shared" si="49"/>
        <v>0</v>
      </c>
      <c r="BP37" s="439"/>
      <c r="BQ37" s="439"/>
      <c r="BR37" s="439"/>
      <c r="BS37" s="439"/>
      <c r="BT37" s="439"/>
      <c r="BU37" s="439"/>
      <c r="BV37" s="440">
        <f t="shared" si="40"/>
        <v>122</v>
      </c>
      <c r="BW37" s="439"/>
      <c r="BX37" s="439"/>
      <c r="BY37" s="439"/>
      <c r="BZ37" s="439"/>
      <c r="CA37" s="439"/>
      <c r="CB37" s="439"/>
      <c r="CC37" s="439">
        <v>122</v>
      </c>
      <c r="CD37" s="440">
        <f t="shared" si="50"/>
        <v>3</v>
      </c>
      <c r="CE37" s="439"/>
      <c r="CF37" s="439">
        <v>3</v>
      </c>
      <c r="CG37" s="439"/>
      <c r="CH37" s="439"/>
      <c r="CI37" s="439"/>
      <c r="CJ37" s="440">
        <f t="shared" si="53"/>
        <v>0</v>
      </c>
      <c r="CK37" s="439"/>
      <c r="CL37" s="439"/>
      <c r="CM37" s="442">
        <f t="shared" si="54"/>
        <v>0</v>
      </c>
      <c r="CN37" s="449"/>
      <c r="CO37" s="441"/>
      <c r="CP37" s="442"/>
      <c r="CQ37" s="442"/>
      <c r="CR37" s="442">
        <f t="shared" si="55"/>
        <v>0</v>
      </c>
      <c r="CS37" s="449"/>
      <c r="CT37" s="441"/>
      <c r="CU37" s="442"/>
      <c r="CV37" s="442"/>
      <c r="CW37" s="442"/>
      <c r="CX37" s="440">
        <f t="shared" si="51"/>
        <v>0</v>
      </c>
      <c r="CY37" s="439"/>
      <c r="CZ37" s="439"/>
      <c r="DA37" s="446"/>
      <c r="DB37" s="446"/>
      <c r="DC37" s="447"/>
    </row>
    <row r="38" spans="1:107" ht="12.75" customHeight="1" thickBot="1" thickTop="1">
      <c r="A38" s="115"/>
      <c r="B38" s="30" t="s">
        <v>183</v>
      </c>
      <c r="C38" s="339" t="str">
        <f t="shared" si="5"/>
        <v>*</v>
      </c>
      <c r="D38" s="448">
        <v>0</v>
      </c>
      <c r="E38" s="448">
        <f t="shared" si="6"/>
        <v>3</v>
      </c>
      <c r="F38" s="531"/>
      <c r="G38" s="532">
        <f t="shared" si="44"/>
        <v>0</v>
      </c>
      <c r="H38" s="439"/>
      <c r="I38" s="439"/>
      <c r="J38" s="439"/>
      <c r="K38" s="439"/>
      <c r="L38" s="439"/>
      <c r="M38" s="439"/>
      <c r="N38" s="533">
        <f t="shared" si="45"/>
        <v>0</v>
      </c>
      <c r="O38" s="439"/>
      <c r="P38" s="439"/>
      <c r="Q38" s="439"/>
      <c r="R38" s="439"/>
      <c r="S38" s="439"/>
      <c r="T38" s="439"/>
      <c r="U38" s="439"/>
      <c r="V38" s="534"/>
      <c r="W38" s="439"/>
      <c r="X38" s="439"/>
      <c r="Y38" s="533">
        <f t="shared" si="46"/>
        <v>3</v>
      </c>
      <c r="Z38" s="439"/>
      <c r="AA38" s="439"/>
      <c r="AB38" s="439"/>
      <c r="AC38" s="439"/>
      <c r="AD38" s="439"/>
      <c r="AE38" s="439"/>
      <c r="AF38" s="439"/>
      <c r="AG38" s="439">
        <v>3</v>
      </c>
      <c r="AH38" s="439"/>
      <c r="AI38" s="439"/>
      <c r="AJ38" s="439"/>
      <c r="AK38" s="439"/>
      <c r="AL38" s="535"/>
      <c r="AM38" s="442"/>
      <c r="AN38" s="533">
        <f t="shared" si="47"/>
        <v>0</v>
      </c>
      <c r="AO38" s="439"/>
      <c r="AP38" s="439"/>
      <c r="AQ38" s="536"/>
      <c r="AR38" s="442"/>
      <c r="AS38" s="537"/>
      <c r="AT38" s="115"/>
      <c r="AU38" s="30" t="s">
        <v>183</v>
      </c>
      <c r="AV38" s="339">
        <f t="shared" si="8"/>
        <v>0.6537634408602151</v>
      </c>
      <c r="AW38" s="343">
        <v>465</v>
      </c>
      <c r="AX38" s="448">
        <f t="shared" si="9"/>
        <v>304</v>
      </c>
      <c r="AY38" s="30"/>
      <c r="AZ38" s="438">
        <f t="shared" si="52"/>
        <v>0</v>
      </c>
      <c r="BA38" s="439"/>
      <c r="BB38" s="439"/>
      <c r="BC38" s="439"/>
      <c r="BD38" s="439"/>
      <c r="BE38" s="439"/>
      <c r="BF38" s="439"/>
      <c r="BG38" s="440">
        <f t="shared" si="48"/>
        <v>0</v>
      </c>
      <c r="BH38" s="439"/>
      <c r="BI38" s="439"/>
      <c r="BJ38" s="439"/>
      <c r="BK38" s="439"/>
      <c r="BL38" s="439"/>
      <c r="BM38" s="441"/>
      <c r="BN38" s="442"/>
      <c r="BO38" s="443">
        <f t="shared" si="49"/>
        <v>0</v>
      </c>
      <c r="BP38" s="439"/>
      <c r="BQ38" s="439"/>
      <c r="BR38" s="439"/>
      <c r="BS38" s="439"/>
      <c r="BT38" s="439"/>
      <c r="BU38" s="439"/>
      <c r="BV38" s="440">
        <f t="shared" si="40"/>
        <v>13</v>
      </c>
      <c r="BW38" s="439"/>
      <c r="BX38" s="439"/>
      <c r="BY38" s="439"/>
      <c r="BZ38" s="439"/>
      <c r="CA38" s="439"/>
      <c r="CB38" s="439"/>
      <c r="CC38" s="439">
        <v>13</v>
      </c>
      <c r="CD38" s="440">
        <f t="shared" si="50"/>
        <v>0</v>
      </c>
      <c r="CE38" s="439"/>
      <c r="CF38" s="439"/>
      <c r="CG38" s="439"/>
      <c r="CH38" s="439"/>
      <c r="CI38" s="439"/>
      <c r="CJ38" s="440">
        <f t="shared" si="53"/>
        <v>0</v>
      </c>
      <c r="CK38" s="439"/>
      <c r="CL38" s="439"/>
      <c r="CM38" s="442">
        <f t="shared" si="54"/>
        <v>0</v>
      </c>
      <c r="CN38" s="449"/>
      <c r="CO38" s="441"/>
      <c r="CP38" s="442"/>
      <c r="CQ38" s="442"/>
      <c r="CR38" s="442">
        <f t="shared" si="55"/>
        <v>290</v>
      </c>
      <c r="CS38" s="449"/>
      <c r="CT38" s="441">
        <v>290</v>
      </c>
      <c r="CU38" s="442"/>
      <c r="CV38" s="442"/>
      <c r="CW38" s="442"/>
      <c r="CX38" s="440">
        <f t="shared" si="51"/>
        <v>0</v>
      </c>
      <c r="CY38" s="439"/>
      <c r="CZ38" s="439"/>
      <c r="DA38" s="446"/>
      <c r="DB38" s="446">
        <v>1</v>
      </c>
      <c r="DC38" s="447"/>
    </row>
    <row r="39" spans="1:107" ht="12.75" customHeight="1" thickBot="1" thickTop="1">
      <c r="A39" s="132" t="s">
        <v>184</v>
      </c>
      <c r="B39" s="329"/>
      <c r="C39" s="338">
        <f t="shared" si="5"/>
        <v>0.632279534109817</v>
      </c>
      <c r="D39" s="450">
        <v>601</v>
      </c>
      <c r="E39" s="450">
        <f t="shared" si="6"/>
        <v>380</v>
      </c>
      <c r="F39" s="506"/>
      <c r="G39" s="455">
        <f>SUM(G40:G43)</f>
        <v>0</v>
      </c>
      <c r="H39" s="538">
        <f aca="true" t="shared" si="56" ref="H39:AS39">SUM(H40:H43)</f>
        <v>0</v>
      </c>
      <c r="I39" s="538">
        <f t="shared" si="56"/>
        <v>0</v>
      </c>
      <c r="J39" s="538">
        <f t="shared" si="56"/>
        <v>0</v>
      </c>
      <c r="K39" s="538">
        <f t="shared" si="56"/>
        <v>0</v>
      </c>
      <c r="L39" s="538">
        <f t="shared" si="56"/>
        <v>0</v>
      </c>
      <c r="M39" s="538">
        <f t="shared" si="56"/>
        <v>0</v>
      </c>
      <c r="N39" s="453">
        <f t="shared" si="56"/>
        <v>0</v>
      </c>
      <c r="O39" s="452">
        <f t="shared" si="56"/>
        <v>0</v>
      </c>
      <c r="P39" s="452">
        <f t="shared" si="56"/>
        <v>0</v>
      </c>
      <c r="Q39" s="452">
        <f t="shared" si="56"/>
        <v>0</v>
      </c>
      <c r="R39" s="452">
        <f t="shared" si="56"/>
        <v>0</v>
      </c>
      <c r="S39" s="452">
        <f t="shared" si="56"/>
        <v>0</v>
      </c>
      <c r="T39" s="452">
        <f t="shared" si="56"/>
        <v>0</v>
      </c>
      <c r="U39" s="452">
        <f t="shared" si="56"/>
        <v>0</v>
      </c>
      <c r="V39" s="452">
        <f t="shared" si="56"/>
        <v>0</v>
      </c>
      <c r="W39" s="452">
        <f t="shared" si="56"/>
        <v>0</v>
      </c>
      <c r="X39" s="452">
        <f t="shared" si="56"/>
        <v>0</v>
      </c>
      <c r="Y39" s="453">
        <f t="shared" si="56"/>
        <v>280</v>
      </c>
      <c r="Z39" s="452">
        <f t="shared" si="56"/>
        <v>14</v>
      </c>
      <c r="AA39" s="452">
        <f t="shared" si="56"/>
        <v>0</v>
      </c>
      <c r="AB39" s="452">
        <f t="shared" si="56"/>
        <v>0</v>
      </c>
      <c r="AC39" s="452">
        <f t="shared" si="56"/>
        <v>0</v>
      </c>
      <c r="AD39" s="452">
        <f t="shared" si="56"/>
        <v>146</v>
      </c>
      <c r="AE39" s="452">
        <f t="shared" si="56"/>
        <v>0</v>
      </c>
      <c r="AF39" s="452">
        <f t="shared" si="56"/>
        <v>0</v>
      </c>
      <c r="AG39" s="452">
        <f t="shared" si="56"/>
        <v>0</v>
      </c>
      <c r="AH39" s="452">
        <f t="shared" si="56"/>
        <v>0</v>
      </c>
      <c r="AI39" s="452">
        <f t="shared" si="56"/>
        <v>120</v>
      </c>
      <c r="AJ39" s="452">
        <f t="shared" si="56"/>
        <v>0</v>
      </c>
      <c r="AK39" s="452">
        <f t="shared" si="56"/>
        <v>0</v>
      </c>
      <c r="AL39" s="539">
        <f t="shared" si="56"/>
        <v>0</v>
      </c>
      <c r="AM39" s="453">
        <f t="shared" si="56"/>
        <v>0</v>
      </c>
      <c r="AN39" s="453">
        <f t="shared" si="56"/>
        <v>0</v>
      </c>
      <c r="AO39" s="452">
        <f t="shared" si="56"/>
        <v>0</v>
      </c>
      <c r="AP39" s="452">
        <f t="shared" si="56"/>
        <v>0</v>
      </c>
      <c r="AQ39" s="329">
        <f t="shared" si="56"/>
        <v>0</v>
      </c>
      <c r="AR39" s="453">
        <f t="shared" si="56"/>
        <v>0</v>
      </c>
      <c r="AS39" s="540">
        <f t="shared" si="56"/>
        <v>100</v>
      </c>
      <c r="AT39" s="132" t="s">
        <v>184</v>
      </c>
      <c r="AU39" s="329"/>
      <c r="AV39" s="338">
        <f t="shared" si="8"/>
        <v>0.9321357285429142</v>
      </c>
      <c r="AW39" s="340">
        <v>501</v>
      </c>
      <c r="AX39" s="450">
        <f aca="true" t="shared" si="57" ref="AX39:AX66">SUM(AZ39,BG39,BN39,BV39,BO39,CD39,CJ39,CM39,CP39,CQ39,CR39,CU39,CV39,CW39,CX39,DA39,DB39,DC39)</f>
        <v>467</v>
      </c>
      <c r="AY39" s="430"/>
      <c r="AZ39" s="451">
        <f>SUM(AZ40:AZ43)</f>
        <v>61</v>
      </c>
      <c r="BA39" s="452">
        <f aca="true" t="shared" si="58" ref="BA39:DC39">SUM(BA40:BA43)</f>
        <v>45</v>
      </c>
      <c r="BB39" s="452">
        <f t="shared" si="58"/>
        <v>0</v>
      </c>
      <c r="BC39" s="452">
        <f t="shared" si="58"/>
        <v>0</v>
      </c>
      <c r="BD39" s="452">
        <f t="shared" si="58"/>
        <v>12</v>
      </c>
      <c r="BE39" s="452">
        <f t="shared" si="58"/>
        <v>4</v>
      </c>
      <c r="BF39" s="452">
        <f t="shared" si="58"/>
        <v>0</v>
      </c>
      <c r="BG39" s="453">
        <f t="shared" si="58"/>
        <v>170</v>
      </c>
      <c r="BH39" s="452">
        <f t="shared" si="58"/>
        <v>0</v>
      </c>
      <c r="BI39" s="452">
        <f t="shared" si="58"/>
        <v>0</v>
      </c>
      <c r="BJ39" s="452">
        <f t="shared" si="58"/>
        <v>2</v>
      </c>
      <c r="BK39" s="452">
        <f t="shared" si="58"/>
        <v>76</v>
      </c>
      <c r="BL39" s="452">
        <f t="shared" si="58"/>
        <v>0</v>
      </c>
      <c r="BM39" s="454">
        <f t="shared" si="58"/>
        <v>92</v>
      </c>
      <c r="BN39" s="453">
        <f t="shared" si="58"/>
        <v>0</v>
      </c>
      <c r="BO39" s="455">
        <f t="shared" si="58"/>
        <v>28</v>
      </c>
      <c r="BP39" s="452">
        <f t="shared" si="58"/>
        <v>9</v>
      </c>
      <c r="BQ39" s="452">
        <f t="shared" si="58"/>
        <v>4</v>
      </c>
      <c r="BR39" s="452">
        <f t="shared" si="58"/>
        <v>15</v>
      </c>
      <c r="BS39" s="452">
        <f t="shared" si="58"/>
        <v>0</v>
      </c>
      <c r="BT39" s="452">
        <f t="shared" si="58"/>
        <v>0</v>
      </c>
      <c r="BU39" s="452">
        <f t="shared" si="58"/>
        <v>0</v>
      </c>
      <c r="BV39" s="453">
        <f t="shared" si="58"/>
        <v>89</v>
      </c>
      <c r="BW39" s="452">
        <f t="shared" si="58"/>
        <v>0</v>
      </c>
      <c r="BX39" s="452">
        <f t="shared" si="58"/>
        <v>10</v>
      </c>
      <c r="BY39" s="452">
        <f t="shared" si="58"/>
        <v>0</v>
      </c>
      <c r="BZ39" s="452">
        <f t="shared" si="58"/>
        <v>0</v>
      </c>
      <c r="CA39" s="452">
        <f t="shared" si="58"/>
        <v>0</v>
      </c>
      <c r="CB39" s="452">
        <f t="shared" si="58"/>
        <v>0</v>
      </c>
      <c r="CC39" s="452">
        <f t="shared" si="58"/>
        <v>79</v>
      </c>
      <c r="CD39" s="453">
        <f t="shared" si="58"/>
        <v>10</v>
      </c>
      <c r="CE39" s="452">
        <f t="shared" si="58"/>
        <v>9</v>
      </c>
      <c r="CF39" s="452">
        <f t="shared" si="58"/>
        <v>0</v>
      </c>
      <c r="CG39" s="452">
        <f t="shared" si="58"/>
        <v>1</v>
      </c>
      <c r="CH39" s="452">
        <f t="shared" si="58"/>
        <v>0</v>
      </c>
      <c r="CI39" s="452">
        <f t="shared" si="58"/>
        <v>0</v>
      </c>
      <c r="CJ39" s="453">
        <f t="shared" si="58"/>
        <v>0</v>
      </c>
      <c r="CK39" s="452">
        <f t="shared" si="58"/>
        <v>0</v>
      </c>
      <c r="CL39" s="452">
        <f t="shared" si="58"/>
        <v>0</v>
      </c>
      <c r="CM39" s="453">
        <f t="shared" si="58"/>
        <v>0</v>
      </c>
      <c r="CN39" s="453">
        <f t="shared" si="58"/>
        <v>0</v>
      </c>
      <c r="CO39" s="453">
        <f t="shared" si="58"/>
        <v>0</v>
      </c>
      <c r="CP39" s="453">
        <f t="shared" si="58"/>
        <v>0</v>
      </c>
      <c r="CQ39" s="453">
        <f t="shared" si="58"/>
        <v>0</v>
      </c>
      <c r="CR39" s="453">
        <f t="shared" si="58"/>
        <v>0</v>
      </c>
      <c r="CS39" s="453">
        <f t="shared" si="58"/>
        <v>0</v>
      </c>
      <c r="CT39" s="453">
        <f t="shared" si="58"/>
        <v>0</v>
      </c>
      <c r="CU39" s="453">
        <f t="shared" si="58"/>
        <v>109</v>
      </c>
      <c r="CV39" s="453">
        <f t="shared" si="58"/>
        <v>0</v>
      </c>
      <c r="CW39" s="453">
        <f t="shared" si="58"/>
        <v>0</v>
      </c>
      <c r="CX39" s="453">
        <f t="shared" si="58"/>
        <v>0</v>
      </c>
      <c r="CY39" s="452">
        <f t="shared" si="58"/>
        <v>0</v>
      </c>
      <c r="CZ39" s="452">
        <f t="shared" si="58"/>
        <v>0</v>
      </c>
      <c r="DA39" s="452">
        <f t="shared" si="58"/>
        <v>0</v>
      </c>
      <c r="DB39" s="452">
        <f t="shared" si="58"/>
        <v>0</v>
      </c>
      <c r="DC39" s="456">
        <f t="shared" si="58"/>
        <v>0</v>
      </c>
    </row>
    <row r="40" spans="1:107" ht="12.75" customHeight="1" thickBot="1" thickTop="1">
      <c r="A40" s="115"/>
      <c r="B40" s="30" t="s">
        <v>185</v>
      </c>
      <c r="C40" s="339" t="str">
        <f t="shared" si="5"/>
        <v>*</v>
      </c>
      <c r="D40" s="448">
        <v>0</v>
      </c>
      <c r="E40" s="448">
        <f t="shared" si="6"/>
        <v>0</v>
      </c>
      <c r="F40" s="531"/>
      <c r="G40" s="532">
        <f>SUM(H40:M40)</f>
        <v>0</v>
      </c>
      <c r="H40" s="439"/>
      <c r="I40" s="439"/>
      <c r="J40" s="439"/>
      <c r="K40" s="439"/>
      <c r="L40" s="439"/>
      <c r="M40" s="439"/>
      <c r="N40" s="533">
        <f>SUM(O40:X40)</f>
        <v>0</v>
      </c>
      <c r="O40" s="439"/>
      <c r="P40" s="439"/>
      <c r="Q40" s="439"/>
      <c r="R40" s="439"/>
      <c r="S40" s="439"/>
      <c r="T40" s="439"/>
      <c r="U40" s="439"/>
      <c r="V40" s="534"/>
      <c r="W40" s="439"/>
      <c r="X40" s="439"/>
      <c r="Y40" s="533">
        <f>SUM(Z40:AK40)</f>
        <v>0</v>
      </c>
      <c r="Z40" s="439"/>
      <c r="AA40" s="439"/>
      <c r="AB40" s="439"/>
      <c r="AC40" s="439"/>
      <c r="AD40" s="439"/>
      <c r="AE40" s="439"/>
      <c r="AF40" s="439"/>
      <c r="AG40" s="439"/>
      <c r="AH40" s="439"/>
      <c r="AI40" s="439"/>
      <c r="AJ40" s="439"/>
      <c r="AK40" s="439"/>
      <c r="AL40" s="535"/>
      <c r="AM40" s="442"/>
      <c r="AN40" s="533">
        <f>SUM(AO40:AQ40)</f>
        <v>0</v>
      </c>
      <c r="AO40" s="439"/>
      <c r="AP40" s="439"/>
      <c r="AQ40" s="536"/>
      <c r="AR40" s="442"/>
      <c r="AS40" s="537"/>
      <c r="AT40" s="115"/>
      <c r="AU40" s="30" t="s">
        <v>185</v>
      </c>
      <c r="AV40" s="339">
        <f t="shared" si="8"/>
        <v>0.5909090909090909</v>
      </c>
      <c r="AW40" s="343">
        <v>22</v>
      </c>
      <c r="AX40" s="448">
        <f t="shared" si="57"/>
        <v>13</v>
      </c>
      <c r="AY40" s="30"/>
      <c r="AZ40" s="438">
        <f>SUM(BA40:BF40)</f>
        <v>0</v>
      </c>
      <c r="BA40" s="439"/>
      <c r="BB40" s="439"/>
      <c r="BC40" s="439"/>
      <c r="BD40" s="439"/>
      <c r="BE40" s="439"/>
      <c r="BF40" s="439"/>
      <c r="BG40" s="440">
        <f>SUM(BH40:BM40)</f>
        <v>6</v>
      </c>
      <c r="BH40" s="439"/>
      <c r="BI40" s="439"/>
      <c r="BJ40" s="439">
        <v>2</v>
      </c>
      <c r="BK40" s="439"/>
      <c r="BL40" s="439"/>
      <c r="BM40" s="441">
        <v>4</v>
      </c>
      <c r="BN40" s="442"/>
      <c r="BO40" s="443">
        <f>SUM(BP40:BU40)</f>
        <v>4</v>
      </c>
      <c r="BP40" s="439"/>
      <c r="BQ40" s="439">
        <v>4</v>
      </c>
      <c r="BR40" s="439"/>
      <c r="BS40" s="439"/>
      <c r="BT40" s="439"/>
      <c r="BU40" s="439"/>
      <c r="BV40" s="440">
        <f>SUM(BW40:CC40)</f>
        <v>3</v>
      </c>
      <c r="BW40" s="439"/>
      <c r="BX40" s="439">
        <v>1</v>
      </c>
      <c r="BY40" s="439"/>
      <c r="BZ40" s="439"/>
      <c r="CA40" s="439"/>
      <c r="CB40" s="439"/>
      <c r="CC40" s="439">
        <v>2</v>
      </c>
      <c r="CD40" s="440">
        <f>SUM(CE40:CI40)</f>
        <v>0</v>
      </c>
      <c r="CE40" s="439"/>
      <c r="CF40" s="439"/>
      <c r="CG40" s="439"/>
      <c r="CH40" s="439"/>
      <c r="CI40" s="439"/>
      <c r="CJ40" s="440">
        <f>SUM(CK40:CL40)</f>
        <v>0</v>
      </c>
      <c r="CK40" s="439"/>
      <c r="CL40" s="439"/>
      <c r="CM40" s="442">
        <f>SUM(CN40:CO40)</f>
        <v>0</v>
      </c>
      <c r="CN40" s="449"/>
      <c r="CO40" s="441"/>
      <c r="CP40" s="442"/>
      <c r="CQ40" s="442"/>
      <c r="CR40" s="442">
        <f>SUM(CS40:CT40)</f>
        <v>0</v>
      </c>
      <c r="CS40" s="449"/>
      <c r="CT40" s="441"/>
      <c r="CU40" s="442"/>
      <c r="CV40" s="442"/>
      <c r="CW40" s="442"/>
      <c r="CX40" s="440">
        <f>CY40+CZ40</f>
        <v>0</v>
      </c>
      <c r="CY40" s="439"/>
      <c r="CZ40" s="439"/>
      <c r="DA40" s="446"/>
      <c r="DB40" s="446"/>
      <c r="DC40" s="447"/>
    </row>
    <row r="41" spans="1:107" ht="12.75" customHeight="1" thickBot="1" thickTop="1">
      <c r="A41" s="115"/>
      <c r="B41" s="30" t="s">
        <v>186</v>
      </c>
      <c r="C41" s="339">
        <f t="shared" si="5"/>
        <v>1</v>
      </c>
      <c r="D41" s="448">
        <v>100</v>
      </c>
      <c r="E41" s="448">
        <f aca="true" t="shared" si="59" ref="E41:E66">SUM(G41,N41,Y41,AL41,AM41,AN41,AR41,AS41)</f>
        <v>100</v>
      </c>
      <c r="F41" s="531"/>
      <c r="G41" s="532">
        <f>SUM(H41:M41)</f>
        <v>0</v>
      </c>
      <c r="H41" s="439"/>
      <c r="I41" s="439"/>
      <c r="J41" s="439"/>
      <c r="K41" s="439"/>
      <c r="L41" s="439"/>
      <c r="M41" s="439"/>
      <c r="N41" s="533">
        <f>SUM(O41:X41)</f>
        <v>0</v>
      </c>
      <c r="O41" s="439"/>
      <c r="P41" s="439"/>
      <c r="Q41" s="439"/>
      <c r="R41" s="439"/>
      <c r="S41" s="439"/>
      <c r="T41" s="439"/>
      <c r="U41" s="439"/>
      <c r="V41" s="534"/>
      <c r="W41" s="439"/>
      <c r="X41" s="439"/>
      <c r="Y41" s="533">
        <f>SUM(Z41:AK41)</f>
        <v>0</v>
      </c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535"/>
      <c r="AM41" s="442"/>
      <c r="AN41" s="533">
        <f>SUM(AO41:AQ41)</f>
        <v>0</v>
      </c>
      <c r="AO41" s="439"/>
      <c r="AP41" s="439"/>
      <c r="AQ41" s="536"/>
      <c r="AR41" s="442"/>
      <c r="AS41" s="537">
        <v>100</v>
      </c>
      <c r="AT41" s="115"/>
      <c r="AU41" s="30" t="s">
        <v>186</v>
      </c>
      <c r="AV41" s="339">
        <f t="shared" si="8"/>
        <v>1</v>
      </c>
      <c r="AW41" s="343">
        <v>100</v>
      </c>
      <c r="AX41" s="448">
        <f t="shared" si="57"/>
        <v>100</v>
      </c>
      <c r="AY41" s="30"/>
      <c r="AZ41" s="438">
        <f>SUM(BA41:BF41)</f>
        <v>0</v>
      </c>
      <c r="BA41" s="439"/>
      <c r="BB41" s="439"/>
      <c r="BC41" s="439"/>
      <c r="BD41" s="439"/>
      <c r="BE41" s="439"/>
      <c r="BF41" s="439"/>
      <c r="BG41" s="440">
        <f>SUM(BH41:BM41)</f>
        <v>0</v>
      </c>
      <c r="BH41" s="439"/>
      <c r="BI41" s="439"/>
      <c r="BJ41" s="439"/>
      <c r="BK41" s="439"/>
      <c r="BL41" s="439"/>
      <c r="BM41" s="441"/>
      <c r="BN41" s="442"/>
      <c r="BO41" s="443">
        <f>SUM(BP41:BU41)</f>
        <v>0</v>
      </c>
      <c r="BP41" s="439"/>
      <c r="BQ41" s="439"/>
      <c r="BR41" s="439"/>
      <c r="BS41" s="439"/>
      <c r="BT41" s="439"/>
      <c r="BU41" s="439"/>
      <c r="BV41" s="440">
        <f>SUM(BW41:CC41)</f>
        <v>0</v>
      </c>
      <c r="BW41" s="439"/>
      <c r="BX41" s="439"/>
      <c r="BY41" s="439"/>
      <c r="BZ41" s="439"/>
      <c r="CA41" s="439"/>
      <c r="CB41" s="439"/>
      <c r="CC41" s="439"/>
      <c r="CD41" s="440">
        <f>SUM(CE41:CI41)</f>
        <v>0</v>
      </c>
      <c r="CE41" s="439"/>
      <c r="CF41" s="439"/>
      <c r="CG41" s="439"/>
      <c r="CH41" s="439"/>
      <c r="CI41" s="439"/>
      <c r="CJ41" s="440">
        <f>SUM(CK41:CL41)</f>
        <v>0</v>
      </c>
      <c r="CK41" s="439"/>
      <c r="CL41" s="439"/>
      <c r="CM41" s="442">
        <f>SUM(CN41:CO41)</f>
        <v>0</v>
      </c>
      <c r="CN41" s="449"/>
      <c r="CO41" s="441"/>
      <c r="CP41" s="442"/>
      <c r="CQ41" s="442"/>
      <c r="CR41" s="442">
        <f>SUM(CS41:CT41)</f>
        <v>0</v>
      </c>
      <c r="CS41" s="449"/>
      <c r="CT41" s="441"/>
      <c r="CU41" s="442">
        <v>100</v>
      </c>
      <c r="CV41" s="442"/>
      <c r="CW41" s="442"/>
      <c r="CX41" s="440">
        <f>CY41+CZ41</f>
        <v>0</v>
      </c>
      <c r="CY41" s="439"/>
      <c r="CZ41" s="439"/>
      <c r="DA41" s="446"/>
      <c r="DB41" s="446"/>
      <c r="DC41" s="447"/>
    </row>
    <row r="42" spans="1:107" ht="12.75" customHeight="1" thickBot="1" thickTop="1">
      <c r="A42" s="115"/>
      <c r="B42" s="30" t="s">
        <v>187</v>
      </c>
      <c r="C42" s="339" t="str">
        <f t="shared" si="5"/>
        <v>*</v>
      </c>
      <c r="D42" s="448">
        <v>0</v>
      </c>
      <c r="E42" s="448">
        <f t="shared" si="59"/>
        <v>0</v>
      </c>
      <c r="F42" s="531"/>
      <c r="G42" s="532">
        <f>SUM(H42:M42)</f>
        <v>0</v>
      </c>
      <c r="H42" s="439"/>
      <c r="I42" s="439"/>
      <c r="J42" s="439"/>
      <c r="K42" s="439"/>
      <c r="L42" s="439"/>
      <c r="M42" s="439"/>
      <c r="N42" s="533">
        <f>SUM(O42:X42)</f>
        <v>0</v>
      </c>
      <c r="O42" s="439"/>
      <c r="P42" s="439"/>
      <c r="Q42" s="439"/>
      <c r="R42" s="439"/>
      <c r="S42" s="439"/>
      <c r="T42" s="439"/>
      <c r="U42" s="439"/>
      <c r="V42" s="534"/>
      <c r="W42" s="439"/>
      <c r="X42" s="439"/>
      <c r="Y42" s="533">
        <f>SUM(Z42:AK42)</f>
        <v>0</v>
      </c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535"/>
      <c r="AM42" s="442"/>
      <c r="AN42" s="533">
        <f>SUM(AO42:AQ42)</f>
        <v>0</v>
      </c>
      <c r="AO42" s="439"/>
      <c r="AP42" s="439"/>
      <c r="AQ42" s="536"/>
      <c r="AR42" s="442"/>
      <c r="AS42" s="537"/>
      <c r="AT42" s="115"/>
      <c r="AU42" s="30" t="s">
        <v>187</v>
      </c>
      <c r="AV42" s="339">
        <f t="shared" si="8"/>
        <v>0.36666666666666664</v>
      </c>
      <c r="AW42" s="343">
        <v>30</v>
      </c>
      <c r="AX42" s="448">
        <f t="shared" si="57"/>
        <v>11</v>
      </c>
      <c r="AY42" s="30"/>
      <c r="AZ42" s="438">
        <f>SUM(BA42:BF42)</f>
        <v>0</v>
      </c>
      <c r="BA42" s="439"/>
      <c r="BB42" s="439"/>
      <c r="BC42" s="439"/>
      <c r="BD42" s="439"/>
      <c r="BE42" s="439"/>
      <c r="BF42" s="439"/>
      <c r="BG42" s="440">
        <f>SUM(BH42:BM42)</f>
        <v>0</v>
      </c>
      <c r="BH42" s="439"/>
      <c r="BI42" s="439"/>
      <c r="BJ42" s="439"/>
      <c r="BK42" s="439"/>
      <c r="BL42" s="439"/>
      <c r="BM42" s="441"/>
      <c r="BN42" s="442"/>
      <c r="BO42" s="443">
        <f>SUM(BP42:BU42)</f>
        <v>0</v>
      </c>
      <c r="BP42" s="439"/>
      <c r="BQ42" s="439"/>
      <c r="BR42" s="439"/>
      <c r="BS42" s="439"/>
      <c r="BT42" s="439"/>
      <c r="BU42" s="439"/>
      <c r="BV42" s="440">
        <f>SUM(BW42:CC42)</f>
        <v>1</v>
      </c>
      <c r="BW42" s="439"/>
      <c r="BX42" s="439"/>
      <c r="BY42" s="439"/>
      <c r="BZ42" s="439"/>
      <c r="CA42" s="439"/>
      <c r="CB42" s="439"/>
      <c r="CC42" s="439">
        <v>1</v>
      </c>
      <c r="CD42" s="440">
        <f>SUM(CE42:CI42)</f>
        <v>1</v>
      </c>
      <c r="CE42" s="439"/>
      <c r="CF42" s="439"/>
      <c r="CG42" s="439">
        <v>1</v>
      </c>
      <c r="CH42" s="439"/>
      <c r="CI42" s="439"/>
      <c r="CJ42" s="440">
        <f>SUM(CK42:CL42)</f>
        <v>0</v>
      </c>
      <c r="CK42" s="439"/>
      <c r="CL42" s="439"/>
      <c r="CM42" s="442">
        <f>SUM(CN42:CO42)</f>
        <v>0</v>
      </c>
      <c r="CN42" s="457"/>
      <c r="CO42" s="458"/>
      <c r="CP42" s="442"/>
      <c r="CQ42" s="442"/>
      <c r="CR42" s="442">
        <f>SUM(CS42:CT42)</f>
        <v>0</v>
      </c>
      <c r="CS42" s="457"/>
      <c r="CT42" s="458"/>
      <c r="CU42" s="442">
        <v>9</v>
      </c>
      <c r="CV42" s="442"/>
      <c r="CW42" s="442"/>
      <c r="CX42" s="440">
        <f>CY42+CZ42</f>
        <v>0</v>
      </c>
      <c r="CY42" s="439"/>
      <c r="CZ42" s="439"/>
      <c r="DA42" s="446"/>
      <c r="DB42" s="446"/>
      <c r="DC42" s="447"/>
    </row>
    <row r="43" spans="1:107" ht="12" customHeight="1" thickBot="1" thickTop="1">
      <c r="A43" s="115"/>
      <c r="B43" s="30" t="s">
        <v>190</v>
      </c>
      <c r="C43" s="339">
        <f>IF(OR(E43&lt;=0,D43=0),"*",E43/D43)</f>
        <v>0.8115942028985508</v>
      </c>
      <c r="D43" s="448">
        <v>345</v>
      </c>
      <c r="E43" s="448">
        <f>SUM(G43,N43,Y43,AL43,AM43,AN43,AR43,AS43)</f>
        <v>280</v>
      </c>
      <c r="F43" s="531"/>
      <c r="G43" s="532">
        <f>SUM(H43:M43)</f>
        <v>0</v>
      </c>
      <c r="H43" s="439"/>
      <c r="I43" s="439"/>
      <c r="J43" s="439"/>
      <c r="K43" s="439"/>
      <c r="L43" s="439"/>
      <c r="M43" s="439"/>
      <c r="N43" s="533">
        <f>SUM(O43:X43)</f>
        <v>0</v>
      </c>
      <c r="O43" s="439"/>
      <c r="P43" s="439"/>
      <c r="Q43" s="439"/>
      <c r="R43" s="439"/>
      <c r="S43" s="439"/>
      <c r="T43" s="439"/>
      <c r="U43" s="439"/>
      <c r="V43" s="534"/>
      <c r="W43" s="439"/>
      <c r="X43" s="439"/>
      <c r="Y43" s="533">
        <f>SUM(Z43:AK43)</f>
        <v>280</v>
      </c>
      <c r="Z43" s="439">
        <v>14</v>
      </c>
      <c r="AA43" s="439"/>
      <c r="AB43" s="439"/>
      <c r="AC43" s="439"/>
      <c r="AD43" s="439">
        <v>146</v>
      </c>
      <c r="AE43" s="439"/>
      <c r="AF43" s="439"/>
      <c r="AG43" s="439"/>
      <c r="AH43" s="439"/>
      <c r="AI43" s="439">
        <v>120</v>
      </c>
      <c r="AJ43" s="439"/>
      <c r="AK43" s="439"/>
      <c r="AL43" s="535"/>
      <c r="AM43" s="442"/>
      <c r="AN43" s="533">
        <f>SUM(AO43:AQ43)</f>
        <v>0</v>
      </c>
      <c r="AO43" s="439"/>
      <c r="AP43" s="439"/>
      <c r="AQ43" s="536"/>
      <c r="AR43" s="442"/>
      <c r="AS43" s="537"/>
      <c r="AT43" s="115"/>
      <c r="AU43" s="30" t="s">
        <v>190</v>
      </c>
      <c r="AV43" s="339">
        <f>IF(OR(AX43&lt;=0,AW43=0),"*",AX43/AW43)</f>
        <v>0.9828080229226361</v>
      </c>
      <c r="AW43" s="343">
        <v>349</v>
      </c>
      <c r="AX43" s="448">
        <f t="shared" si="57"/>
        <v>343</v>
      </c>
      <c r="AY43" s="30"/>
      <c r="AZ43" s="438">
        <f>SUM(BA43:BF43)</f>
        <v>61</v>
      </c>
      <c r="BA43" s="439">
        <v>45</v>
      </c>
      <c r="BB43" s="439"/>
      <c r="BC43" s="439"/>
      <c r="BD43" s="439">
        <v>12</v>
      </c>
      <c r="BE43" s="439">
        <v>4</v>
      </c>
      <c r="BF43" s="439"/>
      <c r="BG43" s="440">
        <f>SUM(BH43:BM43)</f>
        <v>164</v>
      </c>
      <c r="BH43" s="439"/>
      <c r="BI43" s="439"/>
      <c r="BJ43" s="439"/>
      <c r="BK43" s="439">
        <v>76</v>
      </c>
      <c r="BL43" s="439"/>
      <c r="BM43" s="441">
        <v>88</v>
      </c>
      <c r="BN43" s="442"/>
      <c r="BO43" s="443">
        <f>SUM(BP43:BU43)</f>
        <v>24</v>
      </c>
      <c r="BP43" s="439">
        <v>9</v>
      </c>
      <c r="BQ43" s="439"/>
      <c r="BR43" s="439">
        <v>15</v>
      </c>
      <c r="BS43" s="439"/>
      <c r="BT43" s="439"/>
      <c r="BU43" s="439"/>
      <c r="BV43" s="440">
        <f>SUM(BW43:CC43)</f>
        <v>85</v>
      </c>
      <c r="BW43" s="439"/>
      <c r="BX43" s="439">
        <v>9</v>
      </c>
      <c r="BY43" s="439"/>
      <c r="BZ43" s="439"/>
      <c r="CA43" s="439"/>
      <c r="CB43" s="439"/>
      <c r="CC43" s="439">
        <v>76</v>
      </c>
      <c r="CD43" s="440">
        <f>SUM(CE43:CI43)</f>
        <v>9</v>
      </c>
      <c r="CE43" s="439">
        <v>9</v>
      </c>
      <c r="CF43" s="439"/>
      <c r="CG43" s="439"/>
      <c r="CH43" s="439"/>
      <c r="CI43" s="439"/>
      <c r="CJ43" s="440">
        <f>SUM(CK43:CL43)</f>
        <v>0</v>
      </c>
      <c r="CK43" s="439"/>
      <c r="CL43" s="439"/>
      <c r="CM43" s="442">
        <f>SUM(CN43:CO43)</f>
        <v>0</v>
      </c>
      <c r="CN43" s="457"/>
      <c r="CO43" s="458"/>
      <c r="CP43" s="442"/>
      <c r="CQ43" s="442"/>
      <c r="CR43" s="442">
        <f>SUM(CS43:CT43)</f>
        <v>0</v>
      </c>
      <c r="CS43" s="457"/>
      <c r="CT43" s="458"/>
      <c r="CU43" s="442"/>
      <c r="CV43" s="442"/>
      <c r="CW43" s="442"/>
      <c r="CX43" s="440">
        <f>CY43+CZ43</f>
        <v>0</v>
      </c>
      <c r="CY43" s="439"/>
      <c r="CZ43" s="439"/>
      <c r="DA43" s="446"/>
      <c r="DB43" s="446"/>
      <c r="DC43" s="447"/>
    </row>
    <row r="44" spans="1:107" ht="12.75" customHeight="1" thickBot="1" thickTop="1">
      <c r="A44" s="132" t="s">
        <v>188</v>
      </c>
      <c r="B44" s="329"/>
      <c r="C44" s="338">
        <f t="shared" si="5"/>
        <v>0.9959076129610943</v>
      </c>
      <c r="D44" s="450">
        <v>17838</v>
      </c>
      <c r="E44" s="450">
        <f t="shared" si="59"/>
        <v>17765</v>
      </c>
      <c r="F44" s="506"/>
      <c r="G44" s="455">
        <f>SUM(G45:G58)</f>
        <v>0</v>
      </c>
      <c r="H44" s="455">
        <f aca="true" t="shared" si="60" ref="H44:AS44">SUM(H45:H58)</f>
        <v>0</v>
      </c>
      <c r="I44" s="455">
        <f t="shared" si="60"/>
        <v>0</v>
      </c>
      <c r="J44" s="455">
        <f t="shared" si="60"/>
        <v>0</v>
      </c>
      <c r="K44" s="455">
        <f t="shared" si="60"/>
        <v>0</v>
      </c>
      <c r="L44" s="455">
        <f t="shared" si="60"/>
        <v>0</v>
      </c>
      <c r="M44" s="455">
        <f t="shared" si="60"/>
        <v>0</v>
      </c>
      <c r="N44" s="455">
        <f t="shared" si="60"/>
        <v>1227</v>
      </c>
      <c r="O44" s="455">
        <f t="shared" si="60"/>
        <v>143</v>
      </c>
      <c r="P44" s="455">
        <f t="shared" si="60"/>
        <v>0</v>
      </c>
      <c r="Q44" s="455">
        <f t="shared" si="60"/>
        <v>0</v>
      </c>
      <c r="R44" s="455">
        <f>SUM(R45:R58)</f>
        <v>1084</v>
      </c>
      <c r="S44" s="455">
        <f t="shared" si="60"/>
        <v>0</v>
      </c>
      <c r="T44" s="455">
        <f t="shared" si="60"/>
        <v>0</v>
      </c>
      <c r="U44" s="455">
        <f t="shared" si="60"/>
        <v>0</v>
      </c>
      <c r="V44" s="455">
        <f t="shared" si="60"/>
        <v>0</v>
      </c>
      <c r="W44" s="455">
        <f t="shared" si="60"/>
        <v>0</v>
      </c>
      <c r="X44" s="455">
        <f>SUM(X45:X58)</f>
        <v>0</v>
      </c>
      <c r="Y44" s="455">
        <f t="shared" si="60"/>
        <v>12588</v>
      </c>
      <c r="Z44" s="455">
        <f t="shared" si="60"/>
        <v>7227</v>
      </c>
      <c r="AA44" s="455">
        <f t="shared" si="60"/>
        <v>0</v>
      </c>
      <c r="AB44" s="455">
        <f t="shared" si="60"/>
        <v>0</v>
      </c>
      <c r="AC44" s="455">
        <f t="shared" si="60"/>
        <v>0</v>
      </c>
      <c r="AD44" s="455">
        <f t="shared" si="60"/>
        <v>4959</v>
      </c>
      <c r="AE44" s="455">
        <f t="shared" si="60"/>
        <v>381</v>
      </c>
      <c r="AF44" s="455">
        <f t="shared" si="60"/>
        <v>0</v>
      </c>
      <c r="AG44" s="455">
        <f t="shared" si="60"/>
        <v>0</v>
      </c>
      <c r="AH44" s="455">
        <f t="shared" si="60"/>
        <v>21</v>
      </c>
      <c r="AI44" s="455">
        <f t="shared" si="60"/>
        <v>0</v>
      </c>
      <c r="AJ44" s="455">
        <f t="shared" si="60"/>
        <v>0</v>
      </c>
      <c r="AK44" s="455">
        <f t="shared" si="60"/>
        <v>0</v>
      </c>
      <c r="AL44" s="455">
        <f t="shared" si="60"/>
        <v>2432</v>
      </c>
      <c r="AM44" s="455">
        <f t="shared" si="60"/>
        <v>0</v>
      </c>
      <c r="AN44" s="455">
        <f t="shared" si="60"/>
        <v>1004</v>
      </c>
      <c r="AO44" s="455">
        <f t="shared" si="60"/>
        <v>0</v>
      </c>
      <c r="AP44" s="455">
        <f t="shared" si="60"/>
        <v>1004</v>
      </c>
      <c r="AQ44" s="455">
        <f t="shared" si="60"/>
        <v>0</v>
      </c>
      <c r="AR44" s="455">
        <f t="shared" si="60"/>
        <v>514</v>
      </c>
      <c r="AS44" s="329">
        <f t="shared" si="60"/>
        <v>0</v>
      </c>
      <c r="AT44" s="132" t="s">
        <v>188</v>
      </c>
      <c r="AU44" s="329"/>
      <c r="AV44" s="338">
        <f t="shared" si="8"/>
        <v>0.9625789350588602</v>
      </c>
      <c r="AW44" s="340">
        <v>25654</v>
      </c>
      <c r="AX44" s="450">
        <f t="shared" si="57"/>
        <v>24694</v>
      </c>
      <c r="AY44" s="430"/>
      <c r="AZ44" s="451">
        <f aca="true" t="shared" si="61" ref="AZ44:BM44">SUM(AZ45:AZ58)</f>
        <v>6548</v>
      </c>
      <c r="BA44" s="451">
        <f t="shared" si="61"/>
        <v>4643</v>
      </c>
      <c r="BB44" s="451">
        <f t="shared" si="61"/>
        <v>203</v>
      </c>
      <c r="BC44" s="451">
        <f t="shared" si="61"/>
        <v>18</v>
      </c>
      <c r="BD44" s="451">
        <f t="shared" si="61"/>
        <v>1258</v>
      </c>
      <c r="BE44" s="451">
        <f t="shared" si="61"/>
        <v>426</v>
      </c>
      <c r="BF44" s="451">
        <f t="shared" si="61"/>
        <v>0</v>
      </c>
      <c r="BG44" s="451">
        <f t="shared" si="61"/>
        <v>1478</v>
      </c>
      <c r="BH44" s="451">
        <f t="shared" si="61"/>
        <v>0</v>
      </c>
      <c r="BI44" s="451">
        <f t="shared" si="61"/>
        <v>34</v>
      </c>
      <c r="BJ44" s="451">
        <f t="shared" si="61"/>
        <v>2</v>
      </c>
      <c r="BK44" s="451">
        <f t="shared" si="61"/>
        <v>167</v>
      </c>
      <c r="BL44" s="451">
        <f t="shared" si="61"/>
        <v>0</v>
      </c>
      <c r="BM44" s="451">
        <f t="shared" si="61"/>
        <v>1275</v>
      </c>
      <c r="BN44" s="453">
        <f aca="true" t="shared" si="62" ref="BN44:DC44">SUM(BN45:BN58)</f>
        <v>1267</v>
      </c>
      <c r="BO44" s="455">
        <f t="shared" si="62"/>
        <v>7868</v>
      </c>
      <c r="BP44" s="451">
        <f t="shared" si="62"/>
        <v>803</v>
      </c>
      <c r="BQ44" s="451">
        <f t="shared" si="62"/>
        <v>4521</v>
      </c>
      <c r="BR44" s="451">
        <f t="shared" si="62"/>
        <v>821</v>
      </c>
      <c r="BS44" s="451">
        <f t="shared" si="62"/>
        <v>11</v>
      </c>
      <c r="BT44" s="451">
        <f t="shared" si="62"/>
        <v>482</v>
      </c>
      <c r="BU44" s="451">
        <f t="shared" si="62"/>
        <v>1230</v>
      </c>
      <c r="BV44" s="451">
        <f t="shared" si="62"/>
        <v>2383</v>
      </c>
      <c r="BW44" s="451">
        <f t="shared" si="62"/>
        <v>6</v>
      </c>
      <c r="BX44" s="451">
        <f t="shared" si="62"/>
        <v>87</v>
      </c>
      <c r="BY44" s="451">
        <f t="shared" si="62"/>
        <v>3</v>
      </c>
      <c r="BZ44" s="451">
        <f t="shared" si="62"/>
        <v>0</v>
      </c>
      <c r="CA44" s="451">
        <f t="shared" si="62"/>
        <v>8</v>
      </c>
      <c r="CB44" s="451">
        <f t="shared" si="62"/>
        <v>9</v>
      </c>
      <c r="CC44" s="451">
        <f t="shared" si="62"/>
        <v>2270</v>
      </c>
      <c r="CD44" s="451">
        <f t="shared" si="62"/>
        <v>1545</v>
      </c>
      <c r="CE44" s="451">
        <f t="shared" si="62"/>
        <v>1531</v>
      </c>
      <c r="CF44" s="451">
        <f t="shared" si="62"/>
        <v>0</v>
      </c>
      <c r="CG44" s="451">
        <f t="shared" si="62"/>
        <v>4</v>
      </c>
      <c r="CH44" s="451">
        <f t="shared" si="62"/>
        <v>10</v>
      </c>
      <c r="CI44" s="451">
        <f t="shared" si="62"/>
        <v>0</v>
      </c>
      <c r="CJ44" s="451">
        <f t="shared" si="62"/>
        <v>0</v>
      </c>
      <c r="CK44" s="451">
        <f t="shared" si="62"/>
        <v>0</v>
      </c>
      <c r="CL44" s="451">
        <f t="shared" si="62"/>
        <v>0</v>
      </c>
      <c r="CM44" s="451">
        <f t="shared" si="62"/>
        <v>22</v>
      </c>
      <c r="CN44" s="451">
        <f t="shared" si="62"/>
        <v>0</v>
      </c>
      <c r="CO44" s="451">
        <f t="shared" si="62"/>
        <v>22</v>
      </c>
      <c r="CP44" s="451">
        <f t="shared" si="62"/>
        <v>259</v>
      </c>
      <c r="CQ44" s="451">
        <f t="shared" si="62"/>
        <v>0</v>
      </c>
      <c r="CR44" s="451">
        <f t="shared" si="62"/>
        <v>2</v>
      </c>
      <c r="CS44" s="451">
        <f t="shared" si="62"/>
        <v>0</v>
      </c>
      <c r="CT44" s="451">
        <f t="shared" si="62"/>
        <v>2</v>
      </c>
      <c r="CU44" s="451">
        <f t="shared" si="62"/>
        <v>0</v>
      </c>
      <c r="CV44" s="451">
        <f t="shared" si="62"/>
        <v>0</v>
      </c>
      <c r="CW44" s="451">
        <f t="shared" si="62"/>
        <v>60</v>
      </c>
      <c r="CX44" s="451">
        <f t="shared" si="62"/>
        <v>397</v>
      </c>
      <c r="CY44" s="451">
        <f t="shared" si="62"/>
        <v>397</v>
      </c>
      <c r="CZ44" s="451">
        <f t="shared" si="62"/>
        <v>0</v>
      </c>
      <c r="DA44" s="451">
        <f t="shared" si="62"/>
        <v>0</v>
      </c>
      <c r="DB44" s="451">
        <f t="shared" si="62"/>
        <v>507</v>
      </c>
      <c r="DC44" s="451">
        <f t="shared" si="62"/>
        <v>2358</v>
      </c>
    </row>
    <row r="45" spans="1:107" ht="12.75" customHeight="1" thickBot="1" thickTop="1">
      <c r="A45" s="115"/>
      <c r="B45" s="30" t="s">
        <v>564</v>
      </c>
      <c r="C45" s="339">
        <f t="shared" si="5"/>
        <v>0.9691069574247144</v>
      </c>
      <c r="D45" s="448">
        <v>3852</v>
      </c>
      <c r="E45" s="448">
        <f t="shared" si="59"/>
        <v>3733</v>
      </c>
      <c r="F45" s="531"/>
      <c r="G45" s="532">
        <f aca="true" t="shared" si="63" ref="G45:G58">SUM(H45:M45)</f>
        <v>0</v>
      </c>
      <c r="H45" s="439"/>
      <c r="I45" s="439"/>
      <c r="J45" s="439"/>
      <c r="K45" s="439"/>
      <c r="L45" s="439"/>
      <c r="M45" s="439"/>
      <c r="N45" s="533">
        <f aca="true" t="shared" si="64" ref="N45:N58">SUM(O45:X45)</f>
        <v>58</v>
      </c>
      <c r="O45" s="439">
        <v>58</v>
      </c>
      <c r="P45" s="439"/>
      <c r="Q45" s="439"/>
      <c r="R45" s="439"/>
      <c r="S45" s="439"/>
      <c r="T45" s="439"/>
      <c r="U45" s="439"/>
      <c r="V45" s="534"/>
      <c r="W45" s="439"/>
      <c r="X45" s="439"/>
      <c r="Y45" s="533">
        <f aca="true" t="shared" si="65" ref="Y45:Y55">SUM(Z45:AK45)</f>
        <v>3675</v>
      </c>
      <c r="Z45" s="439">
        <v>6</v>
      </c>
      <c r="AA45" s="439"/>
      <c r="AB45" s="439"/>
      <c r="AC45" s="439"/>
      <c r="AD45" s="439">
        <v>3662</v>
      </c>
      <c r="AE45" s="439">
        <v>4</v>
      </c>
      <c r="AF45" s="439"/>
      <c r="AG45" s="439"/>
      <c r="AH45" s="439">
        <v>3</v>
      </c>
      <c r="AI45" s="439"/>
      <c r="AJ45" s="439"/>
      <c r="AK45" s="439"/>
      <c r="AL45" s="535"/>
      <c r="AM45" s="442"/>
      <c r="AN45" s="533">
        <f aca="true" t="shared" si="66" ref="AN45:AN55">SUM(AO45:AQ45)</f>
        <v>0</v>
      </c>
      <c r="AO45" s="439"/>
      <c r="AP45" s="439"/>
      <c r="AQ45" s="536"/>
      <c r="AR45" s="442"/>
      <c r="AS45" s="537"/>
      <c r="AT45" s="115"/>
      <c r="AU45" s="30" t="s">
        <v>564</v>
      </c>
      <c r="AV45" s="339">
        <f t="shared" si="8"/>
        <v>0.9169647419519673</v>
      </c>
      <c r="AW45" s="343">
        <v>3914</v>
      </c>
      <c r="AX45" s="448">
        <f t="shared" si="57"/>
        <v>3589</v>
      </c>
      <c r="AY45" s="30"/>
      <c r="AZ45" s="438">
        <f aca="true" t="shared" si="67" ref="AZ45:AZ55">SUM(BA45:BF45)</f>
        <v>1240</v>
      </c>
      <c r="BA45" s="439">
        <v>902</v>
      </c>
      <c r="BB45" s="439">
        <v>10</v>
      </c>
      <c r="BC45" s="439"/>
      <c r="BD45" s="439">
        <v>240</v>
      </c>
      <c r="BE45" s="439">
        <v>88</v>
      </c>
      <c r="BF45" s="439"/>
      <c r="BG45" s="440">
        <f aca="true" t="shared" si="68" ref="BG45:BG55">SUM(BH45:BM45)</f>
        <v>325</v>
      </c>
      <c r="BH45" s="439"/>
      <c r="BI45" s="439">
        <v>4</v>
      </c>
      <c r="BJ45" s="439">
        <v>1</v>
      </c>
      <c r="BK45" s="439"/>
      <c r="BL45" s="439"/>
      <c r="BM45" s="441">
        <v>320</v>
      </c>
      <c r="BN45" s="442"/>
      <c r="BO45" s="443">
        <f aca="true" t="shared" si="69" ref="BO45:BO55">SUM(BP45:BU45)</f>
        <v>837</v>
      </c>
      <c r="BP45" s="439">
        <v>649</v>
      </c>
      <c r="BQ45" s="439"/>
      <c r="BR45" s="439">
        <v>157</v>
      </c>
      <c r="BS45" s="439">
        <v>11</v>
      </c>
      <c r="BT45" s="439">
        <v>20</v>
      </c>
      <c r="BU45" s="439"/>
      <c r="BV45" s="440">
        <f aca="true" t="shared" si="70" ref="BV45:BV55">SUM(BW45:CC45)</f>
        <v>221</v>
      </c>
      <c r="BW45" s="439">
        <v>6</v>
      </c>
      <c r="BX45" s="439">
        <v>28</v>
      </c>
      <c r="BY45" s="439">
        <v>3</v>
      </c>
      <c r="BZ45" s="439"/>
      <c r="CA45" s="439">
        <v>5</v>
      </c>
      <c r="CB45" s="439">
        <v>9</v>
      </c>
      <c r="CC45" s="439">
        <v>170</v>
      </c>
      <c r="CD45" s="440">
        <f aca="true" t="shared" si="71" ref="CD45:CD55">SUM(CE45:CI45)</f>
        <v>964</v>
      </c>
      <c r="CE45" s="439">
        <v>964</v>
      </c>
      <c r="CF45" s="439"/>
      <c r="CG45" s="439"/>
      <c r="CH45" s="439"/>
      <c r="CI45" s="439"/>
      <c r="CJ45" s="440">
        <f aca="true" t="shared" si="72" ref="CJ45:CJ55">SUM(CK45:CL45)</f>
        <v>0</v>
      </c>
      <c r="CK45" s="439"/>
      <c r="CL45" s="439"/>
      <c r="CM45" s="442">
        <f aca="true" t="shared" si="73" ref="CM45:CM55">SUM(CN45:CO45)</f>
        <v>2</v>
      </c>
      <c r="CN45" s="460"/>
      <c r="CO45" s="461">
        <v>2</v>
      </c>
      <c r="CP45" s="442"/>
      <c r="CQ45" s="442"/>
      <c r="CR45" s="442">
        <f aca="true" t="shared" si="74" ref="CR45:CR55">SUM(CS45:CT45)</f>
        <v>0</v>
      </c>
      <c r="CS45" s="460"/>
      <c r="CT45" s="461"/>
      <c r="CU45" s="442"/>
      <c r="CV45" s="442"/>
      <c r="CW45" s="442"/>
      <c r="CX45" s="440">
        <f aca="true" t="shared" si="75" ref="CX45:CX55">CY45+CZ45</f>
        <v>0</v>
      </c>
      <c r="CY45" s="439"/>
      <c r="CZ45" s="439"/>
      <c r="DA45" s="446"/>
      <c r="DB45" s="446"/>
      <c r="DC45" s="447"/>
    </row>
    <row r="46" spans="1:107" ht="12" customHeight="1" thickBot="1" thickTop="1">
      <c r="A46" s="115"/>
      <c r="B46" s="30" t="s">
        <v>569</v>
      </c>
      <c r="C46" s="339">
        <f t="shared" si="5"/>
        <v>0.8789473684210526</v>
      </c>
      <c r="D46" s="448">
        <v>1140</v>
      </c>
      <c r="E46" s="448">
        <f t="shared" si="59"/>
        <v>1002</v>
      </c>
      <c r="F46" s="531"/>
      <c r="G46" s="532">
        <f>SUM(H46:M46)</f>
        <v>0</v>
      </c>
      <c r="H46" s="449"/>
      <c r="I46" s="439"/>
      <c r="J46" s="439"/>
      <c r="K46" s="439"/>
      <c r="L46" s="439"/>
      <c r="M46" s="441"/>
      <c r="N46" s="533">
        <f t="shared" si="64"/>
        <v>0</v>
      </c>
      <c r="O46" s="449"/>
      <c r="P46" s="439"/>
      <c r="Q46" s="439"/>
      <c r="R46" s="439"/>
      <c r="S46" s="541"/>
      <c r="T46" s="439"/>
      <c r="U46" s="439"/>
      <c r="V46" s="534"/>
      <c r="W46" s="439"/>
      <c r="X46" s="439"/>
      <c r="Y46" s="533">
        <f>SUM(Z46:AK46)</f>
        <v>704</v>
      </c>
      <c r="Z46" s="449"/>
      <c r="AA46" s="439"/>
      <c r="AB46" s="439"/>
      <c r="AC46" s="439"/>
      <c r="AD46" s="439">
        <v>704</v>
      </c>
      <c r="AE46" s="439"/>
      <c r="AF46" s="439"/>
      <c r="AG46" s="439"/>
      <c r="AH46" s="439"/>
      <c r="AI46" s="439"/>
      <c r="AJ46" s="439"/>
      <c r="AK46" s="439"/>
      <c r="AL46" s="535"/>
      <c r="AM46" s="442"/>
      <c r="AN46" s="533">
        <f>SUM(AO46:AQ46)</f>
        <v>0</v>
      </c>
      <c r="AO46" s="449"/>
      <c r="AP46" s="439"/>
      <c r="AQ46" s="542"/>
      <c r="AR46" s="442">
        <v>298</v>
      </c>
      <c r="AS46" s="537"/>
      <c r="AT46" s="115"/>
      <c r="AU46" s="30" t="s">
        <v>569</v>
      </c>
      <c r="AV46" s="339">
        <f t="shared" si="8"/>
        <v>0.9870588235294118</v>
      </c>
      <c r="AW46" s="343">
        <v>1700</v>
      </c>
      <c r="AX46" s="448">
        <f>SUM(AZ46,BG46,BN46,BV46,BO46,CD46,CJ46,CM46,CP46,CQ46,CR46,CU46,CV46,CW46,CX46,DA46,DB46,DC46)</f>
        <v>1678</v>
      </c>
      <c r="AY46" s="30"/>
      <c r="AZ46" s="438">
        <f>SUM(BA46:BF46)</f>
        <v>0</v>
      </c>
      <c r="BA46" s="449"/>
      <c r="BB46" s="439"/>
      <c r="BC46" s="439"/>
      <c r="BD46" s="439"/>
      <c r="BE46" s="439"/>
      <c r="BF46" s="441"/>
      <c r="BG46" s="440">
        <f>SUM(BH46:BM46)</f>
        <v>0</v>
      </c>
      <c r="BH46" s="449"/>
      <c r="BI46" s="439"/>
      <c r="BJ46" s="439"/>
      <c r="BK46" s="439"/>
      <c r="BL46" s="439"/>
      <c r="BM46" s="441"/>
      <c r="BN46" s="442">
        <v>1239</v>
      </c>
      <c r="BO46" s="443">
        <f>SUM(BP46:BU46)</f>
        <v>98</v>
      </c>
      <c r="BP46" s="449">
        <v>70</v>
      </c>
      <c r="BQ46" s="439"/>
      <c r="BR46" s="439">
        <v>28</v>
      </c>
      <c r="BS46" s="439"/>
      <c r="BT46" s="439"/>
      <c r="BU46" s="441"/>
      <c r="BV46" s="440">
        <f>SUM(BW46:CC46)</f>
        <v>13</v>
      </c>
      <c r="BW46" s="449"/>
      <c r="BX46" s="439"/>
      <c r="BY46" s="439"/>
      <c r="BZ46" s="439"/>
      <c r="CA46" s="439"/>
      <c r="CB46" s="439"/>
      <c r="CC46" s="441">
        <v>13</v>
      </c>
      <c r="CD46" s="440">
        <f>SUM(CE46:CI46)</f>
        <v>13</v>
      </c>
      <c r="CE46" s="449">
        <v>13</v>
      </c>
      <c r="CF46" s="439"/>
      <c r="CG46" s="439"/>
      <c r="CH46" s="439"/>
      <c r="CI46" s="441"/>
      <c r="CJ46" s="440">
        <f>SUM(CK46:CL46)</f>
        <v>0</v>
      </c>
      <c r="CK46" s="449"/>
      <c r="CL46" s="441"/>
      <c r="CM46" s="442">
        <f>SUM(CN46:CO46)</f>
        <v>0</v>
      </c>
      <c r="CN46" s="449"/>
      <c r="CO46" s="441"/>
      <c r="CP46" s="442"/>
      <c r="CQ46" s="442"/>
      <c r="CR46" s="442">
        <f>SUM(CS46:CT46)</f>
        <v>0</v>
      </c>
      <c r="CS46" s="449"/>
      <c r="CT46" s="441"/>
      <c r="CU46" s="442"/>
      <c r="CV46" s="442"/>
      <c r="CW46" s="442"/>
      <c r="CX46" s="440">
        <f>CY46+CZ46</f>
        <v>0</v>
      </c>
      <c r="CY46" s="449"/>
      <c r="CZ46" s="439"/>
      <c r="DA46" s="446"/>
      <c r="DB46" s="446"/>
      <c r="DC46" s="447">
        <v>315</v>
      </c>
    </row>
    <row r="47" spans="1:107" ht="12" customHeight="1" thickBot="1" thickTop="1">
      <c r="A47" s="115"/>
      <c r="B47" s="30" t="s">
        <v>570</v>
      </c>
      <c r="C47" s="339">
        <f t="shared" si="5"/>
        <v>1.0078037904124861</v>
      </c>
      <c r="D47" s="448">
        <v>1794</v>
      </c>
      <c r="E47" s="448">
        <f t="shared" si="59"/>
        <v>1808</v>
      </c>
      <c r="F47" s="531"/>
      <c r="G47" s="532">
        <f>SUM(H47:M47)</f>
        <v>0</v>
      </c>
      <c r="H47" s="449"/>
      <c r="I47" s="439"/>
      <c r="J47" s="439"/>
      <c r="K47" s="439"/>
      <c r="L47" s="439"/>
      <c r="M47" s="441"/>
      <c r="N47" s="533">
        <f t="shared" si="64"/>
        <v>85</v>
      </c>
      <c r="O47" s="449">
        <v>85</v>
      </c>
      <c r="P47" s="439"/>
      <c r="Q47" s="439"/>
      <c r="R47" s="439"/>
      <c r="S47" s="541"/>
      <c r="T47" s="439"/>
      <c r="U47" s="439"/>
      <c r="V47" s="534"/>
      <c r="W47" s="439"/>
      <c r="X47" s="439"/>
      <c r="Y47" s="533">
        <f>SUM(Z47:AK47)</f>
        <v>719</v>
      </c>
      <c r="Z47" s="449"/>
      <c r="AA47" s="439"/>
      <c r="AB47" s="439"/>
      <c r="AC47" s="439"/>
      <c r="AD47" s="439">
        <v>342</v>
      </c>
      <c r="AE47" s="439">
        <v>377</v>
      </c>
      <c r="AF47" s="439"/>
      <c r="AG47" s="439"/>
      <c r="AH47" s="439"/>
      <c r="AI47" s="439"/>
      <c r="AJ47" s="439"/>
      <c r="AK47" s="439"/>
      <c r="AL47" s="535"/>
      <c r="AM47" s="442"/>
      <c r="AN47" s="533">
        <f>SUM(AO47:AQ47)</f>
        <v>1004</v>
      </c>
      <c r="AO47" s="449"/>
      <c r="AP47" s="439">
        <v>1004</v>
      </c>
      <c r="AQ47" s="542"/>
      <c r="AR47" s="442"/>
      <c r="AS47" s="537"/>
      <c r="AT47" s="115"/>
      <c r="AU47" s="30" t="s">
        <v>570</v>
      </c>
      <c r="AV47" s="339">
        <f t="shared" si="8"/>
        <v>0.7724137931034483</v>
      </c>
      <c r="AW47" s="343">
        <v>145</v>
      </c>
      <c r="AX47" s="448">
        <f>SUM(AZ47,BG47,BN47,BV47,BO47,CD47,CJ47,CM47,CP47,CQ47,CR47,CU47,CV47,CW47,CX47,DA47,DB47,DC47)</f>
        <v>112</v>
      </c>
      <c r="AY47" s="30"/>
      <c r="AZ47" s="438">
        <f>SUM(BA47:BF47)</f>
        <v>12</v>
      </c>
      <c r="BA47" s="449"/>
      <c r="BB47" s="439">
        <v>9</v>
      </c>
      <c r="BC47" s="439"/>
      <c r="BD47" s="439">
        <v>2</v>
      </c>
      <c r="BE47" s="439">
        <v>1</v>
      </c>
      <c r="BF47" s="441"/>
      <c r="BG47" s="440">
        <f>SUM(BH47:BM47)</f>
        <v>0</v>
      </c>
      <c r="BH47" s="449"/>
      <c r="BI47" s="439"/>
      <c r="BJ47" s="439"/>
      <c r="BK47" s="439"/>
      <c r="BL47" s="439"/>
      <c r="BM47" s="441"/>
      <c r="BN47" s="442"/>
      <c r="BO47" s="443">
        <f>SUM(BP47:BU47)</f>
        <v>71</v>
      </c>
      <c r="BP47" s="449">
        <v>60</v>
      </c>
      <c r="BQ47" s="439"/>
      <c r="BR47" s="439">
        <v>11</v>
      </c>
      <c r="BS47" s="439"/>
      <c r="BT47" s="439"/>
      <c r="BU47" s="441"/>
      <c r="BV47" s="440">
        <f>SUM(BW47:CC47)</f>
        <v>21</v>
      </c>
      <c r="BW47" s="449"/>
      <c r="BX47" s="439"/>
      <c r="BY47" s="439"/>
      <c r="BZ47" s="439"/>
      <c r="CA47" s="439"/>
      <c r="CB47" s="439"/>
      <c r="CC47" s="441">
        <v>21</v>
      </c>
      <c r="CD47" s="440">
        <f>SUM(CE47:CI47)</f>
        <v>8</v>
      </c>
      <c r="CE47" s="449">
        <v>8</v>
      </c>
      <c r="CF47" s="439"/>
      <c r="CG47" s="439"/>
      <c r="CH47" s="439"/>
      <c r="CI47" s="441"/>
      <c r="CJ47" s="440">
        <f>SUM(CK47:CL47)</f>
        <v>0</v>
      </c>
      <c r="CK47" s="449"/>
      <c r="CL47" s="441"/>
      <c r="CM47" s="442">
        <f>SUM(CN47:CO47)</f>
        <v>0</v>
      </c>
      <c r="CN47" s="449"/>
      <c r="CO47" s="441"/>
      <c r="CP47" s="442"/>
      <c r="CQ47" s="442"/>
      <c r="CR47" s="442">
        <f>SUM(CS47:CT47)</f>
        <v>0</v>
      </c>
      <c r="CS47" s="449"/>
      <c r="CT47" s="441"/>
      <c r="CU47" s="442"/>
      <c r="CV47" s="442"/>
      <c r="CW47" s="442"/>
      <c r="CX47" s="440">
        <f>CY47+CZ47</f>
        <v>0</v>
      </c>
      <c r="CY47" s="449"/>
      <c r="CZ47" s="439"/>
      <c r="DA47" s="446"/>
      <c r="DB47" s="446"/>
      <c r="DC47" s="447"/>
    </row>
    <row r="48" spans="1:107" ht="12" customHeight="1" thickBot="1" thickTop="1">
      <c r="A48" s="115"/>
      <c r="B48" s="30" t="s">
        <v>236</v>
      </c>
      <c r="C48" s="339">
        <f t="shared" si="5"/>
        <v>1.5353535353535352</v>
      </c>
      <c r="D48" s="448">
        <v>495</v>
      </c>
      <c r="E48" s="448">
        <f t="shared" si="59"/>
        <v>760</v>
      </c>
      <c r="F48" s="531"/>
      <c r="G48" s="532">
        <f t="shared" si="63"/>
        <v>0</v>
      </c>
      <c r="H48" s="449"/>
      <c r="I48" s="439"/>
      <c r="J48" s="439"/>
      <c r="K48" s="439"/>
      <c r="L48" s="439"/>
      <c r="M48" s="441"/>
      <c r="N48" s="533">
        <f t="shared" si="64"/>
        <v>0</v>
      </c>
      <c r="O48" s="439"/>
      <c r="P48" s="439"/>
      <c r="Q48" s="439"/>
      <c r="R48" s="439"/>
      <c r="S48" s="541"/>
      <c r="T48" s="439"/>
      <c r="U48" s="439"/>
      <c r="V48" s="534"/>
      <c r="W48" s="439"/>
      <c r="X48" s="439"/>
      <c r="Y48" s="533">
        <f t="shared" si="65"/>
        <v>760</v>
      </c>
      <c r="Z48" s="439">
        <v>742</v>
      </c>
      <c r="AA48" s="439"/>
      <c r="AB48" s="439"/>
      <c r="AC48" s="439"/>
      <c r="AD48" s="439"/>
      <c r="AE48" s="439"/>
      <c r="AF48" s="439"/>
      <c r="AG48" s="439"/>
      <c r="AH48" s="439">
        <v>18</v>
      </c>
      <c r="AI48" s="439"/>
      <c r="AJ48" s="439"/>
      <c r="AK48" s="439"/>
      <c r="AL48" s="535"/>
      <c r="AM48" s="442"/>
      <c r="AN48" s="533">
        <f t="shared" si="66"/>
        <v>0</v>
      </c>
      <c r="AO48" s="439"/>
      <c r="AP48" s="439"/>
      <c r="AQ48" s="536"/>
      <c r="AR48" s="442"/>
      <c r="AS48" s="537"/>
      <c r="AT48" s="115"/>
      <c r="AU48" s="30" t="s">
        <v>236</v>
      </c>
      <c r="AV48" s="339">
        <f t="shared" si="8"/>
        <v>0.9804394426580921</v>
      </c>
      <c r="AW48" s="343">
        <v>3732</v>
      </c>
      <c r="AX48" s="448">
        <f t="shared" si="57"/>
        <v>3659</v>
      </c>
      <c r="AY48" s="30"/>
      <c r="AZ48" s="438">
        <f t="shared" si="67"/>
        <v>1972</v>
      </c>
      <c r="BA48" s="439">
        <v>1438</v>
      </c>
      <c r="BB48" s="439">
        <v>11</v>
      </c>
      <c r="BC48" s="439">
        <v>18</v>
      </c>
      <c r="BD48" s="439">
        <v>373</v>
      </c>
      <c r="BE48" s="439">
        <v>132</v>
      </c>
      <c r="BF48" s="439"/>
      <c r="BG48" s="440">
        <f t="shared" si="68"/>
        <v>497</v>
      </c>
      <c r="BH48" s="439"/>
      <c r="BI48" s="439">
        <v>30</v>
      </c>
      <c r="BJ48" s="439">
        <v>1</v>
      </c>
      <c r="BK48" s="439">
        <v>67</v>
      </c>
      <c r="BL48" s="439"/>
      <c r="BM48" s="441">
        <v>399</v>
      </c>
      <c r="BN48" s="442"/>
      <c r="BO48" s="443">
        <f t="shared" si="69"/>
        <v>363</v>
      </c>
      <c r="BP48" s="439">
        <v>1</v>
      </c>
      <c r="BQ48" s="439">
        <v>127</v>
      </c>
      <c r="BR48" s="439">
        <v>61</v>
      </c>
      <c r="BS48" s="439"/>
      <c r="BT48" s="439">
        <v>174</v>
      </c>
      <c r="BU48" s="439"/>
      <c r="BV48" s="440">
        <f t="shared" si="70"/>
        <v>257</v>
      </c>
      <c r="BW48" s="439"/>
      <c r="BX48" s="439">
        <v>36</v>
      </c>
      <c r="BY48" s="439"/>
      <c r="BZ48" s="439"/>
      <c r="CA48" s="439">
        <v>2</v>
      </c>
      <c r="CB48" s="439"/>
      <c r="CC48" s="439">
        <v>219</v>
      </c>
      <c r="CD48" s="440">
        <f t="shared" si="71"/>
        <v>62</v>
      </c>
      <c r="CE48" s="439">
        <v>59</v>
      </c>
      <c r="CF48" s="439"/>
      <c r="CG48" s="439">
        <v>2</v>
      </c>
      <c r="CH48" s="439">
        <v>1</v>
      </c>
      <c r="CI48" s="439"/>
      <c r="CJ48" s="440">
        <f t="shared" si="72"/>
        <v>0</v>
      </c>
      <c r="CK48" s="439"/>
      <c r="CL48" s="439"/>
      <c r="CM48" s="442">
        <f t="shared" si="73"/>
        <v>0</v>
      </c>
      <c r="CN48" s="449"/>
      <c r="CO48" s="441"/>
      <c r="CP48" s="442"/>
      <c r="CQ48" s="442"/>
      <c r="CR48" s="442">
        <f t="shared" si="74"/>
        <v>1</v>
      </c>
      <c r="CS48" s="449"/>
      <c r="CT48" s="441">
        <v>1</v>
      </c>
      <c r="CU48" s="442"/>
      <c r="CV48" s="442"/>
      <c r="CW48" s="442"/>
      <c r="CX48" s="440">
        <f t="shared" si="75"/>
        <v>0</v>
      </c>
      <c r="CY48" s="439"/>
      <c r="CZ48" s="439"/>
      <c r="DA48" s="446"/>
      <c r="DB48" s="446">
        <v>507</v>
      </c>
      <c r="DC48" s="447"/>
    </row>
    <row r="49" spans="1:107" ht="12" customHeight="1" thickBot="1" thickTop="1">
      <c r="A49" s="115"/>
      <c r="B49" s="30" t="s">
        <v>566</v>
      </c>
      <c r="C49" s="339">
        <f t="shared" si="5"/>
        <v>0.9369057908383751</v>
      </c>
      <c r="D49" s="448">
        <v>1157</v>
      </c>
      <c r="E49" s="448">
        <f t="shared" si="59"/>
        <v>1084</v>
      </c>
      <c r="F49" s="531"/>
      <c r="G49" s="532">
        <f t="shared" si="63"/>
        <v>0</v>
      </c>
      <c r="H49" s="449"/>
      <c r="I49" s="439"/>
      <c r="J49" s="439"/>
      <c r="K49" s="439"/>
      <c r="L49" s="439"/>
      <c r="M49" s="441"/>
      <c r="N49" s="533">
        <f t="shared" si="64"/>
        <v>1084</v>
      </c>
      <c r="O49" s="439"/>
      <c r="P49" s="439"/>
      <c r="Q49" s="439"/>
      <c r="R49" s="439">
        <v>1084</v>
      </c>
      <c r="S49" s="541"/>
      <c r="T49" s="439"/>
      <c r="U49" s="439"/>
      <c r="V49" s="534"/>
      <c r="W49" s="439"/>
      <c r="X49" s="439"/>
      <c r="Y49" s="533">
        <f t="shared" si="65"/>
        <v>0</v>
      </c>
      <c r="Z49" s="439"/>
      <c r="AA49" s="439"/>
      <c r="AB49" s="439"/>
      <c r="AC49" s="439"/>
      <c r="AD49" s="439"/>
      <c r="AE49" s="439"/>
      <c r="AF49" s="439"/>
      <c r="AG49" s="439"/>
      <c r="AH49" s="439"/>
      <c r="AI49" s="439"/>
      <c r="AJ49" s="439"/>
      <c r="AK49" s="439"/>
      <c r="AL49" s="535"/>
      <c r="AM49" s="442"/>
      <c r="AN49" s="533">
        <f>SUM(AO49:AQ49)</f>
        <v>0</v>
      </c>
      <c r="AO49" s="439"/>
      <c r="AP49" s="439"/>
      <c r="AQ49" s="536"/>
      <c r="AR49" s="442"/>
      <c r="AS49" s="537"/>
      <c r="AT49" s="115"/>
      <c r="AU49" s="30" t="s">
        <v>566</v>
      </c>
      <c r="AV49" s="339">
        <f t="shared" si="8"/>
        <v>0.9489473684210527</v>
      </c>
      <c r="AW49" s="343">
        <v>1900</v>
      </c>
      <c r="AX49" s="448">
        <f t="shared" si="57"/>
        <v>1803</v>
      </c>
      <c r="AY49" s="30"/>
      <c r="AZ49" s="438">
        <f t="shared" si="67"/>
        <v>0</v>
      </c>
      <c r="BA49" s="439"/>
      <c r="BB49" s="439"/>
      <c r="BC49" s="439"/>
      <c r="BD49" s="439"/>
      <c r="BE49" s="439"/>
      <c r="BF49" s="439"/>
      <c r="BG49" s="440">
        <f t="shared" si="68"/>
        <v>22</v>
      </c>
      <c r="BH49" s="439"/>
      <c r="BI49" s="439"/>
      <c r="BJ49" s="439"/>
      <c r="BK49" s="439"/>
      <c r="BL49" s="439"/>
      <c r="BM49" s="441">
        <v>22</v>
      </c>
      <c r="BN49" s="442"/>
      <c r="BO49" s="443">
        <f t="shared" si="69"/>
        <v>173</v>
      </c>
      <c r="BP49" s="439"/>
      <c r="BQ49" s="439"/>
      <c r="BR49" s="439"/>
      <c r="BS49" s="439"/>
      <c r="BT49" s="439">
        <v>173</v>
      </c>
      <c r="BU49" s="439"/>
      <c r="BV49" s="440">
        <f t="shared" si="70"/>
        <v>1608</v>
      </c>
      <c r="BW49" s="439"/>
      <c r="BX49" s="439"/>
      <c r="BY49" s="439"/>
      <c r="BZ49" s="439"/>
      <c r="CA49" s="439"/>
      <c r="CB49" s="439"/>
      <c r="CC49" s="439">
        <v>1608</v>
      </c>
      <c r="CD49" s="440">
        <f>SUM(CE49:CI49)</f>
        <v>0</v>
      </c>
      <c r="CE49" s="439"/>
      <c r="CF49" s="439"/>
      <c r="CG49" s="439"/>
      <c r="CH49" s="439"/>
      <c r="CI49" s="439"/>
      <c r="CJ49" s="440">
        <f t="shared" si="72"/>
        <v>0</v>
      </c>
      <c r="CK49" s="439"/>
      <c r="CL49" s="439"/>
      <c r="CM49" s="442">
        <f t="shared" si="73"/>
        <v>0</v>
      </c>
      <c r="CN49" s="449"/>
      <c r="CO49" s="441"/>
      <c r="CP49" s="442"/>
      <c r="CQ49" s="442"/>
      <c r="CR49" s="442">
        <f t="shared" si="74"/>
        <v>0</v>
      </c>
      <c r="CS49" s="449"/>
      <c r="CT49" s="441"/>
      <c r="CU49" s="442"/>
      <c r="CV49" s="442"/>
      <c r="CW49" s="442"/>
      <c r="CX49" s="440">
        <f t="shared" si="75"/>
        <v>0</v>
      </c>
      <c r="CY49" s="439"/>
      <c r="CZ49" s="439"/>
      <c r="DA49" s="446"/>
      <c r="DB49" s="446"/>
      <c r="DC49" s="447"/>
    </row>
    <row r="50" spans="1:107" ht="12" customHeight="1" thickBot="1" thickTop="1">
      <c r="A50" s="115"/>
      <c r="B50" s="30" t="s">
        <v>565</v>
      </c>
      <c r="C50" s="339" t="str">
        <f t="shared" si="5"/>
        <v>*</v>
      </c>
      <c r="D50" s="448">
        <v>0</v>
      </c>
      <c r="E50" s="448">
        <f t="shared" si="59"/>
        <v>0</v>
      </c>
      <c r="F50" s="531"/>
      <c r="G50" s="532">
        <f>SUM(H50:M50)</f>
        <v>0</v>
      </c>
      <c r="H50" s="449"/>
      <c r="I50" s="439"/>
      <c r="J50" s="439"/>
      <c r="K50" s="439"/>
      <c r="L50" s="439"/>
      <c r="M50" s="441"/>
      <c r="N50" s="533">
        <f t="shared" si="64"/>
        <v>0</v>
      </c>
      <c r="O50" s="439"/>
      <c r="P50" s="439"/>
      <c r="Q50" s="439"/>
      <c r="R50" s="439"/>
      <c r="S50" s="541"/>
      <c r="T50" s="439"/>
      <c r="U50" s="439"/>
      <c r="V50" s="534"/>
      <c r="W50" s="439"/>
      <c r="X50" s="439"/>
      <c r="Y50" s="533">
        <f>SUM(Z50:AK50)</f>
        <v>0</v>
      </c>
      <c r="Z50" s="439"/>
      <c r="AA50" s="439"/>
      <c r="AB50" s="439"/>
      <c r="AC50" s="439"/>
      <c r="AD50" s="439"/>
      <c r="AE50" s="439"/>
      <c r="AF50" s="439"/>
      <c r="AG50" s="439"/>
      <c r="AH50" s="439"/>
      <c r="AI50" s="439"/>
      <c r="AJ50" s="439"/>
      <c r="AK50" s="439"/>
      <c r="AL50" s="535"/>
      <c r="AM50" s="442"/>
      <c r="AN50" s="533">
        <f>SUM(AO50:AQ50)</f>
        <v>0</v>
      </c>
      <c r="AO50" s="439"/>
      <c r="AP50" s="439"/>
      <c r="AQ50" s="536"/>
      <c r="AR50" s="442"/>
      <c r="AS50" s="537"/>
      <c r="AT50" s="115"/>
      <c r="AU50" s="30" t="s">
        <v>565</v>
      </c>
      <c r="AV50" s="339">
        <f t="shared" si="8"/>
        <v>0.8858695652173914</v>
      </c>
      <c r="AW50" s="343">
        <v>920</v>
      </c>
      <c r="AX50" s="448">
        <f>SUM(AZ50,BG50,BN50,BV50,BO50,CD50,CJ50,CM50,CP50,CQ50,CR50,CU50,CV50,CW50,CX50,DA50,DB50,DC50)</f>
        <v>815</v>
      </c>
      <c r="AY50" s="30"/>
      <c r="AZ50" s="438">
        <f>SUM(BA50:BF50)</f>
        <v>38</v>
      </c>
      <c r="BA50" s="439"/>
      <c r="BB50" s="439">
        <v>30</v>
      </c>
      <c r="BC50" s="439"/>
      <c r="BD50" s="439">
        <v>8</v>
      </c>
      <c r="BE50" s="439"/>
      <c r="BF50" s="439"/>
      <c r="BG50" s="440">
        <f>SUM(BH50:BM50)</f>
        <v>296</v>
      </c>
      <c r="BH50" s="439"/>
      <c r="BI50" s="439"/>
      <c r="BJ50" s="439"/>
      <c r="BK50" s="439"/>
      <c r="BL50" s="439"/>
      <c r="BM50" s="441">
        <v>296</v>
      </c>
      <c r="BN50" s="442"/>
      <c r="BO50" s="443">
        <f>SUM(BP50:BU50)</f>
        <v>470</v>
      </c>
      <c r="BP50" s="439"/>
      <c r="BQ50" s="439"/>
      <c r="BR50" s="439">
        <v>454</v>
      </c>
      <c r="BS50" s="439"/>
      <c r="BT50" s="439">
        <v>16</v>
      </c>
      <c r="BU50" s="439"/>
      <c r="BV50" s="440">
        <f>SUM(BW50:CC50)</f>
        <v>11</v>
      </c>
      <c r="BW50" s="439"/>
      <c r="BX50" s="439"/>
      <c r="BY50" s="439"/>
      <c r="BZ50" s="439"/>
      <c r="CA50" s="439"/>
      <c r="CB50" s="439"/>
      <c r="CC50" s="439">
        <v>11</v>
      </c>
      <c r="CD50" s="440">
        <f>SUM(CE50:CI50)</f>
        <v>0</v>
      </c>
      <c r="CE50" s="439"/>
      <c r="CF50" s="439"/>
      <c r="CG50" s="439"/>
      <c r="CH50" s="439"/>
      <c r="CI50" s="439"/>
      <c r="CJ50" s="440">
        <f>SUM(CK50:CL50)</f>
        <v>0</v>
      </c>
      <c r="CK50" s="439"/>
      <c r="CL50" s="439"/>
      <c r="CM50" s="442">
        <f>SUM(CN50:CO50)</f>
        <v>0</v>
      </c>
      <c r="CN50" s="449"/>
      <c r="CO50" s="441"/>
      <c r="CP50" s="442"/>
      <c r="CQ50" s="442"/>
      <c r="CR50" s="442">
        <f>SUM(CS50:CT50)</f>
        <v>0</v>
      </c>
      <c r="CS50" s="449"/>
      <c r="CT50" s="441"/>
      <c r="CU50" s="442"/>
      <c r="CV50" s="442"/>
      <c r="CW50" s="442"/>
      <c r="CX50" s="440">
        <f>CY50+CZ50</f>
        <v>0</v>
      </c>
      <c r="CY50" s="439"/>
      <c r="CZ50" s="439"/>
      <c r="DA50" s="446"/>
      <c r="DB50" s="446"/>
      <c r="DC50" s="447"/>
    </row>
    <row r="51" spans="1:107" ht="12" customHeight="1" thickBot="1" thickTop="1">
      <c r="A51" s="115"/>
      <c r="B51" s="30" t="s">
        <v>568</v>
      </c>
      <c r="C51" s="339">
        <f t="shared" si="5"/>
        <v>0.4909090909090909</v>
      </c>
      <c r="D51" s="448">
        <v>55</v>
      </c>
      <c r="E51" s="448">
        <f t="shared" si="59"/>
        <v>27</v>
      </c>
      <c r="F51" s="531"/>
      <c r="G51" s="532">
        <f t="shared" si="63"/>
        <v>0</v>
      </c>
      <c r="H51" s="449"/>
      <c r="I51" s="439"/>
      <c r="J51" s="439"/>
      <c r="K51" s="439"/>
      <c r="L51" s="439"/>
      <c r="M51" s="441"/>
      <c r="N51" s="533">
        <f t="shared" si="64"/>
        <v>0</v>
      </c>
      <c r="O51" s="439"/>
      <c r="P51" s="439"/>
      <c r="Q51" s="439"/>
      <c r="R51" s="439"/>
      <c r="S51" s="541"/>
      <c r="T51" s="439"/>
      <c r="U51" s="439"/>
      <c r="V51" s="534"/>
      <c r="W51" s="439"/>
      <c r="X51" s="439"/>
      <c r="Y51" s="533">
        <f t="shared" si="65"/>
        <v>27</v>
      </c>
      <c r="Z51" s="439">
        <v>21</v>
      </c>
      <c r="AA51" s="439"/>
      <c r="AB51" s="439"/>
      <c r="AC51" s="439"/>
      <c r="AD51" s="439">
        <v>6</v>
      </c>
      <c r="AE51" s="439"/>
      <c r="AF51" s="439"/>
      <c r="AG51" s="439"/>
      <c r="AH51" s="439"/>
      <c r="AI51" s="439"/>
      <c r="AJ51" s="439"/>
      <c r="AK51" s="439"/>
      <c r="AL51" s="535"/>
      <c r="AM51" s="442"/>
      <c r="AN51" s="533">
        <f t="shared" si="66"/>
        <v>0</v>
      </c>
      <c r="AO51" s="439"/>
      <c r="AP51" s="439"/>
      <c r="AQ51" s="536"/>
      <c r="AR51" s="442"/>
      <c r="AS51" s="537"/>
      <c r="AT51" s="115"/>
      <c r="AU51" s="30" t="s">
        <v>568</v>
      </c>
      <c r="AV51" s="339">
        <f t="shared" si="8"/>
        <v>0.51</v>
      </c>
      <c r="AW51" s="343">
        <v>200</v>
      </c>
      <c r="AX51" s="448">
        <f t="shared" si="57"/>
        <v>102</v>
      </c>
      <c r="AY51" s="30"/>
      <c r="AZ51" s="438">
        <f t="shared" si="67"/>
        <v>29</v>
      </c>
      <c r="BA51" s="439"/>
      <c r="BB51" s="439">
        <v>22</v>
      </c>
      <c r="BC51" s="439"/>
      <c r="BD51" s="439">
        <v>6</v>
      </c>
      <c r="BE51" s="439">
        <v>1</v>
      </c>
      <c r="BF51" s="439"/>
      <c r="BG51" s="440">
        <f t="shared" si="68"/>
        <v>19</v>
      </c>
      <c r="BH51" s="439"/>
      <c r="BI51" s="439"/>
      <c r="BJ51" s="439"/>
      <c r="BK51" s="439"/>
      <c r="BL51" s="439"/>
      <c r="BM51" s="441">
        <v>19</v>
      </c>
      <c r="BN51" s="442"/>
      <c r="BO51" s="443">
        <f t="shared" si="69"/>
        <v>8</v>
      </c>
      <c r="BP51" s="439"/>
      <c r="BQ51" s="439"/>
      <c r="BR51" s="439">
        <v>8</v>
      </c>
      <c r="BS51" s="439"/>
      <c r="BT51" s="439"/>
      <c r="BU51" s="439"/>
      <c r="BV51" s="440">
        <f t="shared" si="70"/>
        <v>46</v>
      </c>
      <c r="BW51" s="439"/>
      <c r="BX51" s="439">
        <v>5</v>
      </c>
      <c r="BY51" s="439"/>
      <c r="BZ51" s="439"/>
      <c r="CA51" s="439"/>
      <c r="CB51" s="439"/>
      <c r="CC51" s="439">
        <v>41</v>
      </c>
      <c r="CD51" s="440">
        <f t="shared" si="71"/>
        <v>0</v>
      </c>
      <c r="CE51" s="439"/>
      <c r="CF51" s="439"/>
      <c r="CG51" s="439"/>
      <c r="CH51" s="439"/>
      <c r="CI51" s="439"/>
      <c r="CJ51" s="440">
        <f t="shared" si="72"/>
        <v>0</v>
      </c>
      <c r="CK51" s="439"/>
      <c r="CL51" s="439"/>
      <c r="CM51" s="442">
        <f t="shared" si="73"/>
        <v>0</v>
      </c>
      <c r="CN51" s="449"/>
      <c r="CO51" s="441"/>
      <c r="CP51" s="442"/>
      <c r="CQ51" s="442"/>
      <c r="CR51" s="442">
        <f t="shared" si="74"/>
        <v>0</v>
      </c>
      <c r="CS51" s="449"/>
      <c r="CT51" s="441"/>
      <c r="CU51" s="442"/>
      <c r="CV51" s="442"/>
      <c r="CW51" s="442"/>
      <c r="CX51" s="440">
        <f t="shared" si="75"/>
        <v>0</v>
      </c>
      <c r="CY51" s="439"/>
      <c r="CZ51" s="439"/>
      <c r="DA51" s="446"/>
      <c r="DB51" s="446"/>
      <c r="DC51" s="447"/>
    </row>
    <row r="52" spans="1:107" ht="12" customHeight="1" thickBot="1" thickTop="1">
      <c r="A52" s="115"/>
      <c r="B52" s="30" t="s">
        <v>571</v>
      </c>
      <c r="C52" s="339" t="str">
        <f t="shared" si="5"/>
        <v>*</v>
      </c>
      <c r="D52" s="448">
        <v>0</v>
      </c>
      <c r="E52" s="448">
        <f t="shared" si="59"/>
        <v>0</v>
      </c>
      <c r="F52" s="531"/>
      <c r="G52" s="532">
        <f t="shared" si="63"/>
        <v>0</v>
      </c>
      <c r="H52" s="449"/>
      <c r="I52" s="439"/>
      <c r="J52" s="439"/>
      <c r="K52" s="439"/>
      <c r="L52" s="439"/>
      <c r="M52" s="441"/>
      <c r="N52" s="533">
        <f t="shared" si="64"/>
        <v>0</v>
      </c>
      <c r="O52" s="449"/>
      <c r="P52" s="439"/>
      <c r="Q52" s="439"/>
      <c r="R52" s="439"/>
      <c r="S52" s="541"/>
      <c r="T52" s="439"/>
      <c r="U52" s="439"/>
      <c r="V52" s="534"/>
      <c r="W52" s="439"/>
      <c r="X52" s="439"/>
      <c r="Y52" s="533">
        <f t="shared" si="65"/>
        <v>0</v>
      </c>
      <c r="Z52" s="449"/>
      <c r="AA52" s="439"/>
      <c r="AB52" s="439"/>
      <c r="AC52" s="439"/>
      <c r="AD52" s="439"/>
      <c r="AE52" s="439"/>
      <c r="AF52" s="439"/>
      <c r="AG52" s="439"/>
      <c r="AH52" s="439"/>
      <c r="AI52" s="439"/>
      <c r="AJ52" s="439"/>
      <c r="AK52" s="439"/>
      <c r="AL52" s="535"/>
      <c r="AM52" s="442"/>
      <c r="AN52" s="533">
        <f t="shared" si="66"/>
        <v>0</v>
      </c>
      <c r="AO52" s="449"/>
      <c r="AP52" s="439"/>
      <c r="AQ52" s="441"/>
      <c r="AR52" s="442"/>
      <c r="AS52" s="537"/>
      <c r="AT52" s="115"/>
      <c r="AU52" s="30" t="s">
        <v>571</v>
      </c>
      <c r="AV52" s="339">
        <f t="shared" si="8"/>
        <v>1.0115942028985507</v>
      </c>
      <c r="AW52" s="343">
        <v>345</v>
      </c>
      <c r="AX52" s="448">
        <f t="shared" si="57"/>
        <v>349</v>
      </c>
      <c r="AY52" s="30"/>
      <c r="AZ52" s="438">
        <f t="shared" si="67"/>
        <v>0</v>
      </c>
      <c r="BA52" s="449"/>
      <c r="BB52" s="439"/>
      <c r="BC52" s="439"/>
      <c r="BD52" s="439"/>
      <c r="BE52" s="439"/>
      <c r="BF52" s="441"/>
      <c r="BG52" s="440">
        <f t="shared" si="68"/>
        <v>91</v>
      </c>
      <c r="BH52" s="449"/>
      <c r="BI52" s="439"/>
      <c r="BJ52" s="439"/>
      <c r="BK52" s="439"/>
      <c r="BL52" s="439"/>
      <c r="BM52" s="441">
        <v>91</v>
      </c>
      <c r="BN52" s="442"/>
      <c r="BO52" s="443">
        <f t="shared" si="69"/>
        <v>51</v>
      </c>
      <c r="BP52" s="449"/>
      <c r="BQ52" s="439"/>
      <c r="BR52" s="439"/>
      <c r="BS52" s="439"/>
      <c r="BT52" s="439">
        <v>51</v>
      </c>
      <c r="BU52" s="441"/>
      <c r="BV52" s="440">
        <f t="shared" si="70"/>
        <v>6</v>
      </c>
      <c r="BW52" s="449"/>
      <c r="BX52" s="439"/>
      <c r="BY52" s="439"/>
      <c r="BZ52" s="439"/>
      <c r="CA52" s="439"/>
      <c r="CB52" s="439"/>
      <c r="CC52" s="441">
        <v>6</v>
      </c>
      <c r="CD52" s="440">
        <f t="shared" si="71"/>
        <v>1</v>
      </c>
      <c r="CE52" s="449"/>
      <c r="CF52" s="439"/>
      <c r="CG52" s="439">
        <v>1</v>
      </c>
      <c r="CH52" s="439"/>
      <c r="CI52" s="441"/>
      <c r="CJ52" s="440">
        <f t="shared" si="72"/>
        <v>0</v>
      </c>
      <c r="CK52" s="449"/>
      <c r="CL52" s="441"/>
      <c r="CM52" s="442">
        <f t="shared" si="73"/>
        <v>0</v>
      </c>
      <c r="CN52" s="449"/>
      <c r="CO52" s="441"/>
      <c r="CP52" s="442"/>
      <c r="CQ52" s="442"/>
      <c r="CR52" s="442">
        <f t="shared" si="74"/>
        <v>0</v>
      </c>
      <c r="CS52" s="449"/>
      <c r="CT52" s="441"/>
      <c r="CU52" s="442"/>
      <c r="CV52" s="442"/>
      <c r="CW52" s="442"/>
      <c r="CX52" s="440">
        <f t="shared" si="75"/>
        <v>200</v>
      </c>
      <c r="CY52" s="449">
        <v>200</v>
      </c>
      <c r="CZ52" s="439"/>
      <c r="DA52" s="446"/>
      <c r="DB52" s="446"/>
      <c r="DC52" s="447"/>
    </row>
    <row r="53" spans="1:107" ht="12" customHeight="1" thickBot="1" thickTop="1">
      <c r="A53" s="115"/>
      <c r="B53" s="30" t="s">
        <v>572</v>
      </c>
      <c r="C53" s="339" t="str">
        <f t="shared" si="5"/>
        <v>*</v>
      </c>
      <c r="D53" s="448">
        <v>0</v>
      </c>
      <c r="E53" s="448">
        <f t="shared" si="59"/>
        <v>0</v>
      </c>
      <c r="F53" s="531"/>
      <c r="G53" s="532">
        <f t="shared" si="63"/>
        <v>0</v>
      </c>
      <c r="H53" s="449"/>
      <c r="I53" s="439"/>
      <c r="J53" s="439"/>
      <c r="K53" s="439"/>
      <c r="L53" s="439"/>
      <c r="M53" s="441"/>
      <c r="N53" s="533">
        <f t="shared" si="64"/>
        <v>0</v>
      </c>
      <c r="O53" s="449"/>
      <c r="P53" s="439"/>
      <c r="Q53" s="439"/>
      <c r="R53" s="439"/>
      <c r="S53" s="541"/>
      <c r="T53" s="439"/>
      <c r="U53" s="439"/>
      <c r="V53" s="534"/>
      <c r="W53" s="439"/>
      <c r="X53" s="439"/>
      <c r="Y53" s="533">
        <f t="shared" si="65"/>
        <v>0</v>
      </c>
      <c r="Z53" s="449"/>
      <c r="AA53" s="439"/>
      <c r="AB53" s="439"/>
      <c r="AC53" s="439"/>
      <c r="AD53" s="439"/>
      <c r="AE53" s="439"/>
      <c r="AF53" s="439"/>
      <c r="AG53" s="439"/>
      <c r="AH53" s="439"/>
      <c r="AI53" s="439"/>
      <c r="AJ53" s="439"/>
      <c r="AK53" s="439"/>
      <c r="AL53" s="535"/>
      <c r="AM53" s="442"/>
      <c r="AN53" s="533">
        <f t="shared" si="66"/>
        <v>0</v>
      </c>
      <c r="AO53" s="449"/>
      <c r="AP53" s="439"/>
      <c r="AQ53" s="441"/>
      <c r="AR53" s="442"/>
      <c r="AS53" s="537"/>
      <c r="AT53" s="115"/>
      <c r="AU53" s="30" t="s">
        <v>572</v>
      </c>
      <c r="AV53" s="339">
        <f t="shared" si="8"/>
        <v>0.65</v>
      </c>
      <c r="AW53" s="343">
        <v>100</v>
      </c>
      <c r="AX53" s="448">
        <f t="shared" si="57"/>
        <v>65</v>
      </c>
      <c r="AY53" s="30"/>
      <c r="AZ53" s="438">
        <f t="shared" si="67"/>
        <v>0</v>
      </c>
      <c r="BA53" s="449"/>
      <c r="BB53" s="439"/>
      <c r="BC53" s="439"/>
      <c r="BD53" s="439"/>
      <c r="BE53" s="439"/>
      <c r="BF53" s="441"/>
      <c r="BG53" s="440">
        <f t="shared" si="68"/>
        <v>54</v>
      </c>
      <c r="BH53" s="449"/>
      <c r="BI53" s="439"/>
      <c r="BJ53" s="439"/>
      <c r="BK53" s="439">
        <v>36</v>
      </c>
      <c r="BL53" s="439"/>
      <c r="BM53" s="441">
        <v>18</v>
      </c>
      <c r="BN53" s="442"/>
      <c r="BO53" s="443">
        <f t="shared" si="69"/>
        <v>2</v>
      </c>
      <c r="BP53" s="449">
        <v>2</v>
      </c>
      <c r="BQ53" s="439"/>
      <c r="BR53" s="439"/>
      <c r="BS53" s="439"/>
      <c r="BT53" s="439"/>
      <c r="BU53" s="441"/>
      <c r="BV53" s="440">
        <f t="shared" si="70"/>
        <v>9</v>
      </c>
      <c r="BW53" s="449"/>
      <c r="BX53" s="439"/>
      <c r="BY53" s="439"/>
      <c r="BZ53" s="439"/>
      <c r="CA53" s="439"/>
      <c r="CB53" s="439"/>
      <c r="CC53" s="441">
        <v>9</v>
      </c>
      <c r="CD53" s="440">
        <f t="shared" si="71"/>
        <v>0</v>
      </c>
      <c r="CE53" s="449"/>
      <c r="CF53" s="439"/>
      <c r="CG53" s="439"/>
      <c r="CH53" s="439"/>
      <c r="CI53" s="441"/>
      <c r="CJ53" s="440">
        <f t="shared" si="72"/>
        <v>0</v>
      </c>
      <c r="CK53" s="449"/>
      <c r="CL53" s="441"/>
      <c r="CM53" s="442">
        <f t="shared" si="73"/>
        <v>0</v>
      </c>
      <c r="CN53" s="449"/>
      <c r="CO53" s="441"/>
      <c r="CP53" s="442"/>
      <c r="CQ53" s="442"/>
      <c r="CR53" s="442">
        <f t="shared" si="74"/>
        <v>0</v>
      </c>
      <c r="CS53" s="449"/>
      <c r="CT53" s="441"/>
      <c r="CU53" s="442"/>
      <c r="CV53" s="442"/>
      <c r="CW53" s="442"/>
      <c r="CX53" s="440">
        <f t="shared" si="75"/>
        <v>0</v>
      </c>
      <c r="CY53" s="449"/>
      <c r="CZ53" s="439"/>
      <c r="DA53" s="446"/>
      <c r="DB53" s="446"/>
      <c r="DC53" s="447"/>
    </row>
    <row r="54" spans="1:107" ht="12" customHeight="1" thickBot="1" thickTop="1">
      <c r="A54" s="115"/>
      <c r="B54" s="30" t="s">
        <v>567</v>
      </c>
      <c r="C54" s="339">
        <f t="shared" si="5"/>
        <v>1.0024957104975822</v>
      </c>
      <c r="D54" s="448">
        <v>6411</v>
      </c>
      <c r="E54" s="448">
        <f t="shared" si="59"/>
        <v>6427</v>
      </c>
      <c r="F54" s="531"/>
      <c r="G54" s="532">
        <f>SUM(H54:M54)</f>
        <v>0</v>
      </c>
      <c r="H54" s="449"/>
      <c r="I54" s="439"/>
      <c r="J54" s="439"/>
      <c r="K54" s="439"/>
      <c r="L54" s="439"/>
      <c r="M54" s="441"/>
      <c r="N54" s="533">
        <f t="shared" si="64"/>
        <v>0</v>
      </c>
      <c r="O54" s="439"/>
      <c r="P54" s="439"/>
      <c r="Q54" s="439"/>
      <c r="R54" s="439"/>
      <c r="S54" s="541"/>
      <c r="T54" s="439"/>
      <c r="U54" s="439"/>
      <c r="V54" s="534"/>
      <c r="W54" s="439"/>
      <c r="X54" s="439"/>
      <c r="Y54" s="533">
        <f>SUM(Z54:AK54)</f>
        <v>6427</v>
      </c>
      <c r="Z54" s="449">
        <v>6427</v>
      </c>
      <c r="AA54" s="439"/>
      <c r="AB54" s="439"/>
      <c r="AC54" s="439"/>
      <c r="AD54" s="439"/>
      <c r="AE54" s="439"/>
      <c r="AF54" s="439"/>
      <c r="AG54" s="439"/>
      <c r="AH54" s="439"/>
      <c r="AI54" s="439"/>
      <c r="AJ54" s="439"/>
      <c r="AK54" s="439"/>
      <c r="AL54" s="535"/>
      <c r="AM54" s="442"/>
      <c r="AN54" s="533">
        <f>SUM(AO54:AQ54)</f>
        <v>0</v>
      </c>
      <c r="AO54" s="449"/>
      <c r="AP54" s="439"/>
      <c r="AQ54" s="441"/>
      <c r="AR54" s="442"/>
      <c r="AS54" s="537"/>
      <c r="AT54" s="115"/>
      <c r="AU54" s="30" t="s">
        <v>567</v>
      </c>
      <c r="AV54" s="339">
        <f t="shared" si="8"/>
        <v>0.980490724117295</v>
      </c>
      <c r="AW54" s="343">
        <v>8355</v>
      </c>
      <c r="AX54" s="448">
        <f>SUM(AZ54,BG54,BN54,BV54,BO54,CD54,CJ54,CM54,CP54,CQ54,CR54,CU54,CV54,CW54,CX54,DA54,DB54,DC54)</f>
        <v>8192</v>
      </c>
      <c r="AY54" s="30"/>
      <c r="AZ54" s="438">
        <f>SUM(BA54:BF54)</f>
        <v>185</v>
      </c>
      <c r="BA54" s="439">
        <v>50</v>
      </c>
      <c r="BB54" s="439">
        <v>90</v>
      </c>
      <c r="BC54" s="439"/>
      <c r="BD54" s="439">
        <v>37</v>
      </c>
      <c r="BE54" s="439">
        <v>8</v>
      </c>
      <c r="BF54" s="439"/>
      <c r="BG54" s="440">
        <f>SUM(BH54:BM54)</f>
        <v>18</v>
      </c>
      <c r="BH54" s="439"/>
      <c r="BI54" s="439"/>
      <c r="BJ54" s="439"/>
      <c r="BK54" s="439"/>
      <c r="BL54" s="439"/>
      <c r="BM54" s="441">
        <v>18</v>
      </c>
      <c r="BN54" s="442">
        <v>28</v>
      </c>
      <c r="BO54" s="443">
        <f>SUM(BP54:BU54)</f>
        <v>5379</v>
      </c>
      <c r="BP54" s="439">
        <v>1</v>
      </c>
      <c r="BQ54" s="439">
        <v>4117</v>
      </c>
      <c r="BR54" s="439">
        <v>-4</v>
      </c>
      <c r="BS54" s="439"/>
      <c r="BT54" s="439">
        <v>35</v>
      </c>
      <c r="BU54" s="439">
        <v>1230</v>
      </c>
      <c r="BV54" s="440">
        <f>SUM(BW54:CC54)</f>
        <v>95</v>
      </c>
      <c r="BW54" s="439"/>
      <c r="BX54" s="439">
        <v>12</v>
      </c>
      <c r="BY54" s="439"/>
      <c r="BZ54" s="439"/>
      <c r="CA54" s="439">
        <v>1</v>
      </c>
      <c r="CB54" s="439"/>
      <c r="CC54" s="439">
        <v>82</v>
      </c>
      <c r="CD54" s="440">
        <f>SUM(CE54:CI54)</f>
        <v>443</v>
      </c>
      <c r="CE54" s="439">
        <v>443</v>
      </c>
      <c r="CF54" s="439"/>
      <c r="CG54" s="439"/>
      <c r="CH54" s="439" t="s">
        <v>88</v>
      </c>
      <c r="CI54" s="439"/>
      <c r="CJ54" s="440">
        <f>SUM(CK54:CL54)</f>
        <v>0</v>
      </c>
      <c r="CK54" s="439"/>
      <c r="CL54" s="439"/>
      <c r="CM54" s="442">
        <f>SUM(CN54:CO54)</f>
        <v>0</v>
      </c>
      <c r="CN54" s="449"/>
      <c r="CO54" s="441"/>
      <c r="CP54" s="442"/>
      <c r="CQ54" s="442"/>
      <c r="CR54" s="442">
        <f>SUM(CS54:CT54)</f>
        <v>1</v>
      </c>
      <c r="CS54" s="449"/>
      <c r="CT54" s="441">
        <v>1</v>
      </c>
      <c r="CU54" s="442"/>
      <c r="CV54" s="442"/>
      <c r="CW54" s="442"/>
      <c r="CX54" s="440">
        <f>CY54+CZ54</f>
        <v>0</v>
      </c>
      <c r="CY54" s="439"/>
      <c r="CZ54" s="439"/>
      <c r="DA54" s="446"/>
      <c r="DB54" s="446"/>
      <c r="DC54" s="447">
        <v>2043</v>
      </c>
    </row>
    <row r="55" spans="1:107" ht="12" customHeight="1" thickBot="1" thickTop="1">
      <c r="A55" s="115"/>
      <c r="B55" s="30" t="s">
        <v>573</v>
      </c>
      <c r="C55" s="339">
        <f t="shared" si="5"/>
        <v>0.5333333333333333</v>
      </c>
      <c r="D55" s="448">
        <v>30</v>
      </c>
      <c r="E55" s="448">
        <f t="shared" si="59"/>
        <v>16</v>
      </c>
      <c r="F55" s="531"/>
      <c r="G55" s="532">
        <f t="shared" si="63"/>
        <v>0</v>
      </c>
      <c r="H55" s="449"/>
      <c r="I55" s="439"/>
      <c r="J55" s="439"/>
      <c r="K55" s="439"/>
      <c r="L55" s="439"/>
      <c r="M55" s="441"/>
      <c r="N55" s="533">
        <f t="shared" si="64"/>
        <v>0</v>
      </c>
      <c r="O55" s="462"/>
      <c r="P55" s="463"/>
      <c r="Q55" s="463"/>
      <c r="R55" s="463"/>
      <c r="S55" s="543"/>
      <c r="T55" s="463"/>
      <c r="U55" s="463"/>
      <c r="V55" s="544"/>
      <c r="W55" s="463"/>
      <c r="X55" s="463"/>
      <c r="Y55" s="533">
        <f t="shared" si="65"/>
        <v>16</v>
      </c>
      <c r="Z55" s="449">
        <v>16</v>
      </c>
      <c r="AA55" s="439"/>
      <c r="AB55" s="439"/>
      <c r="AC55" s="439"/>
      <c r="AD55" s="439"/>
      <c r="AE55" s="439"/>
      <c r="AF55" s="439"/>
      <c r="AG55" s="439"/>
      <c r="AH55" s="439"/>
      <c r="AI55" s="439"/>
      <c r="AJ55" s="439"/>
      <c r="AK55" s="439"/>
      <c r="AL55" s="535"/>
      <c r="AM55" s="442"/>
      <c r="AN55" s="533">
        <f t="shared" si="66"/>
        <v>0</v>
      </c>
      <c r="AO55" s="449"/>
      <c r="AP55" s="439"/>
      <c r="AQ55" s="441"/>
      <c r="AR55" s="442"/>
      <c r="AS55" s="537"/>
      <c r="AT55" s="115"/>
      <c r="AU55" s="30" t="s">
        <v>573</v>
      </c>
      <c r="AV55" s="339">
        <f t="shared" si="8"/>
        <v>0.9</v>
      </c>
      <c r="AW55" s="343">
        <v>120</v>
      </c>
      <c r="AX55" s="448">
        <f t="shared" si="57"/>
        <v>108</v>
      </c>
      <c r="AY55" s="30"/>
      <c r="AZ55" s="438">
        <f t="shared" si="67"/>
        <v>0</v>
      </c>
      <c r="BA55" s="462"/>
      <c r="BB55" s="463"/>
      <c r="BC55" s="463"/>
      <c r="BD55" s="463"/>
      <c r="BE55" s="463"/>
      <c r="BF55" s="464"/>
      <c r="BG55" s="440">
        <f t="shared" si="68"/>
        <v>46</v>
      </c>
      <c r="BH55" s="462"/>
      <c r="BI55" s="463"/>
      <c r="BJ55" s="463"/>
      <c r="BK55" s="463">
        <v>25</v>
      </c>
      <c r="BL55" s="463"/>
      <c r="BM55" s="464">
        <v>21</v>
      </c>
      <c r="BN55" s="442"/>
      <c r="BO55" s="443">
        <f t="shared" si="69"/>
        <v>21</v>
      </c>
      <c r="BP55" s="462">
        <v>2</v>
      </c>
      <c r="BQ55" s="463"/>
      <c r="BR55" s="463">
        <v>19</v>
      </c>
      <c r="BS55" s="463"/>
      <c r="BT55" s="463"/>
      <c r="BU55" s="464"/>
      <c r="BV55" s="440">
        <f t="shared" si="70"/>
        <v>33</v>
      </c>
      <c r="BW55" s="462"/>
      <c r="BX55" s="463">
        <v>2</v>
      </c>
      <c r="BY55" s="463"/>
      <c r="BZ55" s="463"/>
      <c r="CA55" s="463"/>
      <c r="CB55" s="463"/>
      <c r="CC55" s="464">
        <v>31</v>
      </c>
      <c r="CD55" s="440">
        <f t="shared" si="71"/>
        <v>8</v>
      </c>
      <c r="CE55" s="462"/>
      <c r="CF55" s="463"/>
      <c r="CG55" s="463">
        <v>1</v>
      </c>
      <c r="CH55" s="463">
        <v>7</v>
      </c>
      <c r="CI55" s="464"/>
      <c r="CJ55" s="440">
        <f t="shared" si="72"/>
        <v>0</v>
      </c>
      <c r="CK55" s="462"/>
      <c r="CL55" s="464"/>
      <c r="CM55" s="442">
        <f t="shared" si="73"/>
        <v>0</v>
      </c>
      <c r="CN55" s="462"/>
      <c r="CO55" s="464"/>
      <c r="CP55" s="442"/>
      <c r="CQ55" s="442"/>
      <c r="CR55" s="442">
        <f t="shared" si="74"/>
        <v>0</v>
      </c>
      <c r="CS55" s="449"/>
      <c r="CT55" s="441"/>
      <c r="CU55" s="442"/>
      <c r="CV55" s="442"/>
      <c r="CW55" s="442"/>
      <c r="CX55" s="440">
        <f t="shared" si="75"/>
        <v>0</v>
      </c>
      <c r="CY55" s="462"/>
      <c r="CZ55" s="463"/>
      <c r="DA55" s="446"/>
      <c r="DB55" s="446"/>
      <c r="DC55" s="447"/>
    </row>
    <row r="56" spans="1:107" ht="12" customHeight="1" thickBot="1" thickTop="1">
      <c r="A56" s="115"/>
      <c r="B56" s="30" t="s">
        <v>574</v>
      </c>
      <c r="C56" s="339" t="str">
        <f t="shared" si="5"/>
        <v>*</v>
      </c>
      <c r="D56" s="448">
        <v>0</v>
      </c>
      <c r="E56" s="448">
        <f t="shared" si="59"/>
        <v>5</v>
      </c>
      <c r="F56" s="531"/>
      <c r="G56" s="532">
        <f>SUM(H56:M56)</f>
        <v>0</v>
      </c>
      <c r="H56" s="449"/>
      <c r="I56" s="439"/>
      <c r="J56" s="439"/>
      <c r="K56" s="439"/>
      <c r="L56" s="439"/>
      <c r="M56" s="441"/>
      <c r="N56" s="533">
        <f t="shared" si="64"/>
        <v>0</v>
      </c>
      <c r="O56" s="449"/>
      <c r="P56" s="439"/>
      <c r="Q56" s="439"/>
      <c r="R56" s="439"/>
      <c r="S56" s="541"/>
      <c r="T56" s="439"/>
      <c r="U56" s="439"/>
      <c r="V56" s="534"/>
      <c r="W56" s="439"/>
      <c r="X56" s="439"/>
      <c r="Y56" s="533">
        <f>SUM(Z56:AK56)</f>
        <v>5</v>
      </c>
      <c r="Z56" s="449"/>
      <c r="AA56" s="439"/>
      <c r="AB56" s="439"/>
      <c r="AC56" s="439"/>
      <c r="AD56" s="439">
        <v>5</v>
      </c>
      <c r="AE56" s="439"/>
      <c r="AF56" s="439"/>
      <c r="AG56" s="439"/>
      <c r="AH56" s="439"/>
      <c r="AI56" s="439"/>
      <c r="AJ56" s="439"/>
      <c r="AK56" s="439"/>
      <c r="AL56" s="535"/>
      <c r="AM56" s="442"/>
      <c r="AN56" s="533">
        <f>SUM(AO56:AQ56)</f>
        <v>0</v>
      </c>
      <c r="AO56" s="449"/>
      <c r="AP56" s="439"/>
      <c r="AQ56" s="441"/>
      <c r="AR56" s="442"/>
      <c r="AS56" s="537"/>
      <c r="AT56" s="115"/>
      <c r="AU56" s="30" t="s">
        <v>574</v>
      </c>
      <c r="AV56" s="339">
        <f t="shared" si="8"/>
        <v>0.8732545649838883</v>
      </c>
      <c r="AW56" s="343">
        <v>931</v>
      </c>
      <c r="AX56" s="448">
        <f>SUM(AZ56,BG56,BN56,BV56,BO56,CD56,CJ56,CM56,CP56,CQ56,CR56,CU56,CV56,CW56,CX56,DA56,DB56,DC56)</f>
        <v>813</v>
      </c>
      <c r="AY56" s="30"/>
      <c r="AZ56" s="438">
        <f>SUM(BA56:BF56)</f>
        <v>42</v>
      </c>
      <c r="BA56" s="439"/>
      <c r="BB56" s="439">
        <v>31</v>
      </c>
      <c r="BC56" s="439"/>
      <c r="BD56" s="439">
        <v>8</v>
      </c>
      <c r="BE56" s="439">
        <v>3</v>
      </c>
      <c r="BF56" s="439"/>
      <c r="BG56" s="440">
        <f>SUM(BH56:BM56)</f>
        <v>105</v>
      </c>
      <c r="BH56" s="439"/>
      <c r="BI56" s="439"/>
      <c r="BJ56" s="439"/>
      <c r="BK56" s="439">
        <v>39</v>
      </c>
      <c r="BL56" s="439"/>
      <c r="BM56" s="441">
        <v>66</v>
      </c>
      <c r="BN56" s="442"/>
      <c r="BO56" s="443">
        <f>SUM(BP56:BU56)</f>
        <v>103</v>
      </c>
      <c r="BP56" s="439">
        <v>3</v>
      </c>
      <c r="BQ56" s="439">
        <v>62</v>
      </c>
      <c r="BR56" s="439">
        <v>25</v>
      </c>
      <c r="BS56" s="439"/>
      <c r="BT56" s="439">
        <v>13</v>
      </c>
      <c r="BU56" s="439"/>
      <c r="BV56" s="440">
        <f>SUM(BW56:CC56)</f>
        <v>18</v>
      </c>
      <c r="BW56" s="439"/>
      <c r="BX56" s="439"/>
      <c r="BY56" s="439"/>
      <c r="BZ56" s="439"/>
      <c r="CA56" s="439"/>
      <c r="CB56" s="439"/>
      <c r="CC56" s="439">
        <v>18</v>
      </c>
      <c r="CD56" s="440">
        <f>SUM(CE56:CI56)</f>
        <v>9</v>
      </c>
      <c r="CE56" s="439">
        <v>7</v>
      </c>
      <c r="CF56" s="439"/>
      <c r="CG56" s="439"/>
      <c r="CH56" s="439">
        <v>2</v>
      </c>
      <c r="CI56" s="439"/>
      <c r="CJ56" s="440">
        <f>SUM(CK56:CL56)</f>
        <v>0</v>
      </c>
      <c r="CK56" s="439"/>
      <c r="CL56" s="439"/>
      <c r="CM56" s="442">
        <f>SUM(CN56:CO56)</f>
        <v>20</v>
      </c>
      <c r="CN56" s="449"/>
      <c r="CO56" s="441">
        <v>20</v>
      </c>
      <c r="CP56" s="442">
        <v>259</v>
      </c>
      <c r="CQ56" s="442"/>
      <c r="CR56" s="442">
        <f>SUM(CS56:CT56)</f>
        <v>0</v>
      </c>
      <c r="CS56" s="449"/>
      <c r="CT56" s="441"/>
      <c r="CU56" s="442"/>
      <c r="CV56" s="442"/>
      <c r="CW56" s="442">
        <v>60</v>
      </c>
      <c r="CX56" s="440">
        <f>CY56+CZ56</f>
        <v>197</v>
      </c>
      <c r="CY56" s="439">
        <v>197</v>
      </c>
      <c r="CZ56" s="439"/>
      <c r="DA56" s="446"/>
      <c r="DB56" s="446"/>
      <c r="DC56" s="447"/>
    </row>
    <row r="57" spans="1:107" ht="12" customHeight="1" thickBot="1" thickTop="1">
      <c r="A57" s="115"/>
      <c r="B57" s="30" t="s">
        <v>563</v>
      </c>
      <c r="C57" s="339">
        <f t="shared" si="5"/>
        <v>1.1030444964871193</v>
      </c>
      <c r="D57" s="448">
        <v>427</v>
      </c>
      <c r="E57" s="448">
        <f t="shared" si="59"/>
        <v>471</v>
      </c>
      <c r="F57" s="531"/>
      <c r="G57" s="532">
        <f>SUM(H57:M57)</f>
        <v>0</v>
      </c>
      <c r="H57" s="449"/>
      <c r="I57" s="439"/>
      <c r="J57" s="439"/>
      <c r="K57" s="439"/>
      <c r="L57" s="439"/>
      <c r="M57" s="441"/>
      <c r="N57" s="533">
        <f t="shared" si="64"/>
        <v>0</v>
      </c>
      <c r="O57" s="449"/>
      <c r="P57" s="439"/>
      <c r="Q57" s="439"/>
      <c r="R57" s="439"/>
      <c r="S57" s="541"/>
      <c r="T57" s="439"/>
      <c r="U57" s="439"/>
      <c r="V57" s="534"/>
      <c r="W57" s="439"/>
      <c r="X57" s="439"/>
      <c r="Y57" s="533">
        <f>SUM(Z57:AK57)</f>
        <v>255</v>
      </c>
      <c r="Z57" s="449">
        <v>15</v>
      </c>
      <c r="AA57" s="439"/>
      <c r="AB57" s="439"/>
      <c r="AC57" s="439"/>
      <c r="AD57" s="439">
        <v>240</v>
      </c>
      <c r="AE57" s="439"/>
      <c r="AF57" s="439"/>
      <c r="AG57" s="439"/>
      <c r="AH57" s="439"/>
      <c r="AI57" s="439"/>
      <c r="AJ57" s="439"/>
      <c r="AK57" s="439"/>
      <c r="AL57" s="535"/>
      <c r="AM57" s="442"/>
      <c r="AN57" s="533">
        <f>SUM(AO57:AQ57)</f>
        <v>0</v>
      </c>
      <c r="AO57" s="449"/>
      <c r="AP57" s="439"/>
      <c r="AQ57" s="441"/>
      <c r="AR57" s="442">
        <v>216</v>
      </c>
      <c r="AS57" s="537"/>
      <c r="AT57" s="115"/>
      <c r="AU57" s="30" t="s">
        <v>563</v>
      </c>
      <c r="AV57" s="339">
        <f t="shared" si="8"/>
        <v>0.9977578475336323</v>
      </c>
      <c r="AW57" s="343">
        <v>446</v>
      </c>
      <c r="AX57" s="448">
        <f>SUM(AZ57,BG57,BN57,BV57,BO57,CD57,CJ57,CM57,CP57,CQ57,CR57,CU57,CV57,CW57,CX57,DA57,DB57,DC57)</f>
        <v>445</v>
      </c>
      <c r="AY57" s="30"/>
      <c r="AZ57" s="438">
        <f>SUM(BA57:BF57)</f>
        <v>66</v>
      </c>
      <c r="BA57" s="439">
        <v>49</v>
      </c>
      <c r="BB57" s="439"/>
      <c r="BC57" s="439"/>
      <c r="BD57" s="439">
        <v>13</v>
      </c>
      <c r="BE57" s="439">
        <v>4</v>
      </c>
      <c r="BF57" s="439"/>
      <c r="BG57" s="440">
        <f>SUM(BH57:BM57)</f>
        <v>5</v>
      </c>
      <c r="BH57" s="439"/>
      <c r="BI57" s="439"/>
      <c r="BJ57" s="439"/>
      <c r="BK57" s="439"/>
      <c r="BL57" s="439"/>
      <c r="BM57" s="441">
        <v>5</v>
      </c>
      <c r="BN57" s="442"/>
      <c r="BO57" s="443">
        <f>SUM(BP57:BU57)</f>
        <v>292</v>
      </c>
      <c r="BP57" s="439">
        <v>15</v>
      </c>
      <c r="BQ57" s="439">
        <v>215</v>
      </c>
      <c r="BR57" s="439">
        <v>62</v>
      </c>
      <c r="BS57" s="439"/>
      <c r="BT57" s="439"/>
      <c r="BU57" s="439"/>
      <c r="BV57" s="440">
        <f>SUM(BW57:CC57)</f>
        <v>45</v>
      </c>
      <c r="BW57" s="439"/>
      <c r="BX57" s="439">
        <v>4</v>
      </c>
      <c r="BY57" s="439"/>
      <c r="BZ57" s="439"/>
      <c r="CA57" s="439"/>
      <c r="CB57" s="439"/>
      <c r="CC57" s="439">
        <v>41</v>
      </c>
      <c r="CD57" s="440">
        <f>SUM(CE57:CI57)</f>
        <v>37</v>
      </c>
      <c r="CE57" s="439">
        <v>37</v>
      </c>
      <c r="CF57" s="439"/>
      <c r="CG57" s="439"/>
      <c r="CH57" s="439"/>
      <c r="CI57" s="439"/>
      <c r="CJ57" s="440">
        <f>SUM(CK57:CL57)</f>
        <v>0</v>
      </c>
      <c r="CK57" s="439"/>
      <c r="CL57" s="439"/>
      <c r="CM57" s="442">
        <f>SUM(CN57:CO57)</f>
        <v>0</v>
      </c>
      <c r="CN57" s="449"/>
      <c r="CO57" s="441"/>
      <c r="CP57" s="442"/>
      <c r="CQ57" s="442"/>
      <c r="CR57" s="442">
        <f>SUM(CS57:CT57)</f>
        <v>0</v>
      </c>
      <c r="CS57" s="449"/>
      <c r="CT57" s="441"/>
      <c r="CU57" s="442"/>
      <c r="CV57" s="442"/>
      <c r="CW57" s="442"/>
      <c r="CX57" s="440">
        <f>CY57+CZ57</f>
        <v>0</v>
      </c>
      <c r="CY57" s="439"/>
      <c r="CZ57" s="439"/>
      <c r="DA57" s="446"/>
      <c r="DB57" s="446"/>
      <c r="DC57" s="447"/>
    </row>
    <row r="58" spans="1:107" ht="12" customHeight="1" thickBot="1" thickTop="1">
      <c r="A58" s="115"/>
      <c r="B58" s="30" t="s">
        <v>618</v>
      </c>
      <c r="C58" s="339">
        <f t="shared" si="5"/>
        <v>0.9818328623334679</v>
      </c>
      <c r="D58" s="448">
        <v>2477</v>
      </c>
      <c r="E58" s="448">
        <f t="shared" si="59"/>
        <v>2432</v>
      </c>
      <c r="F58" s="531"/>
      <c r="G58" s="532">
        <f t="shared" si="63"/>
        <v>0</v>
      </c>
      <c r="H58" s="545"/>
      <c r="I58" s="546"/>
      <c r="J58" s="546"/>
      <c r="K58" s="546"/>
      <c r="L58" s="547"/>
      <c r="M58" s="546"/>
      <c r="N58" s="533">
        <f t="shared" si="64"/>
        <v>0</v>
      </c>
      <c r="O58" s="545"/>
      <c r="P58" s="546"/>
      <c r="Q58" s="546"/>
      <c r="R58" s="547"/>
      <c r="S58" s="546"/>
      <c r="T58" s="546"/>
      <c r="U58" s="546"/>
      <c r="V58" s="548"/>
      <c r="W58" s="546"/>
      <c r="X58" s="546"/>
      <c r="Y58" s="533">
        <f>SUM(Z58:AK58)</f>
        <v>0</v>
      </c>
      <c r="Z58" s="457"/>
      <c r="AA58" s="465"/>
      <c r="AB58" s="465"/>
      <c r="AC58" s="465"/>
      <c r="AD58" s="465"/>
      <c r="AE58" s="465"/>
      <c r="AF58" s="465"/>
      <c r="AG58" s="465"/>
      <c r="AH58" s="465"/>
      <c r="AI58" s="465"/>
      <c r="AJ58" s="465"/>
      <c r="AK58" s="465"/>
      <c r="AL58" s="535">
        <v>2432</v>
      </c>
      <c r="AM58" s="442"/>
      <c r="AN58" s="533">
        <f>SUM(AO58:AQ58)</f>
        <v>0</v>
      </c>
      <c r="AO58" s="457"/>
      <c r="AP58" s="465"/>
      <c r="AQ58" s="458"/>
      <c r="AR58" s="442"/>
      <c r="AS58" s="537"/>
      <c r="AT58" s="115"/>
      <c r="AU58" s="30" t="s">
        <v>618</v>
      </c>
      <c r="AV58" s="339">
        <f t="shared" si="8"/>
        <v>1.0414617006324667</v>
      </c>
      <c r="AW58" s="343">
        <v>2846</v>
      </c>
      <c r="AX58" s="448">
        <f>SUM(AZ58,BG58,BN58,BV58,BO58,CD58,CJ58,CM58,CP58,CQ58,CR58,CU58,CV58,CW58,CX58,DA58,DB58,DC58)</f>
        <v>2964</v>
      </c>
      <c r="AY58" s="30"/>
      <c r="AZ58" s="438">
        <f>SUM(BA58:BF58)</f>
        <v>2964</v>
      </c>
      <c r="BA58" s="457">
        <v>2204</v>
      </c>
      <c r="BB58" s="465"/>
      <c r="BC58" s="465"/>
      <c r="BD58" s="465">
        <v>571</v>
      </c>
      <c r="BE58" s="465">
        <v>189</v>
      </c>
      <c r="BF58" s="458"/>
      <c r="BG58" s="440">
        <f>SUM(BH58:BM58)</f>
        <v>0</v>
      </c>
      <c r="BH58" s="457"/>
      <c r="BI58" s="465"/>
      <c r="BJ58" s="465"/>
      <c r="BK58" s="465"/>
      <c r="BL58" s="465"/>
      <c r="BM58" s="458"/>
      <c r="BN58" s="442"/>
      <c r="BO58" s="443">
        <f>SUM(BP58:BU58)</f>
        <v>0</v>
      </c>
      <c r="BP58" s="457"/>
      <c r="BQ58" s="465"/>
      <c r="BR58" s="465"/>
      <c r="BS58" s="465"/>
      <c r="BT58" s="465"/>
      <c r="BU58" s="458"/>
      <c r="BV58" s="440">
        <f>SUM(BW58:CC58)</f>
        <v>0</v>
      </c>
      <c r="BW58" s="457"/>
      <c r="BX58" s="465"/>
      <c r="BY58" s="465"/>
      <c r="BZ58" s="465"/>
      <c r="CA58" s="465"/>
      <c r="CB58" s="465"/>
      <c r="CC58" s="458"/>
      <c r="CD58" s="440">
        <f>SUM(CE58:CI58)</f>
        <v>0</v>
      </c>
      <c r="CE58" s="457"/>
      <c r="CF58" s="465"/>
      <c r="CG58" s="465"/>
      <c r="CH58" s="465"/>
      <c r="CI58" s="458"/>
      <c r="CJ58" s="440">
        <f>SUM(CK58:CL58)</f>
        <v>0</v>
      </c>
      <c r="CK58" s="457"/>
      <c r="CL58" s="458"/>
      <c r="CM58" s="442">
        <f>SUM(CN58:CO58)</f>
        <v>0</v>
      </c>
      <c r="CN58" s="457"/>
      <c r="CO58" s="466"/>
      <c r="CP58" s="442"/>
      <c r="CQ58" s="442"/>
      <c r="CR58" s="442">
        <f>SUM(CS58:CT58)</f>
        <v>0</v>
      </c>
      <c r="CS58" s="457"/>
      <c r="CT58" s="458"/>
      <c r="CU58" s="442"/>
      <c r="CV58" s="442"/>
      <c r="CW58" s="442"/>
      <c r="CX58" s="440">
        <f>CY58+CZ58</f>
        <v>0</v>
      </c>
      <c r="CY58" s="457"/>
      <c r="CZ58" s="465"/>
      <c r="DA58" s="446"/>
      <c r="DB58" s="446"/>
      <c r="DC58" s="447"/>
    </row>
    <row r="59" spans="1:107" ht="12.75" customHeight="1" thickBot="1" thickTop="1">
      <c r="A59" s="132" t="s">
        <v>189</v>
      </c>
      <c r="B59" s="329"/>
      <c r="C59" s="338">
        <f t="shared" si="5"/>
        <v>1.078</v>
      </c>
      <c r="D59" s="450">
        <v>2000</v>
      </c>
      <c r="E59" s="450">
        <f t="shared" si="59"/>
        <v>2156</v>
      </c>
      <c r="F59" s="506"/>
      <c r="G59" s="455">
        <f aca="true" t="shared" si="76" ref="G59:AS59">SUM(G60:G61)</f>
        <v>0</v>
      </c>
      <c r="H59" s="538">
        <f t="shared" si="76"/>
        <v>0</v>
      </c>
      <c r="I59" s="538">
        <f t="shared" si="76"/>
        <v>0</v>
      </c>
      <c r="J59" s="538">
        <f t="shared" si="76"/>
        <v>0</v>
      </c>
      <c r="K59" s="538">
        <f t="shared" si="76"/>
        <v>0</v>
      </c>
      <c r="L59" s="538">
        <f>SUM(L60:L61)</f>
        <v>0</v>
      </c>
      <c r="M59" s="538">
        <f t="shared" si="76"/>
        <v>0</v>
      </c>
      <c r="N59" s="453">
        <f t="shared" si="76"/>
        <v>0</v>
      </c>
      <c r="O59" s="452">
        <f t="shared" si="76"/>
        <v>0</v>
      </c>
      <c r="P59" s="452">
        <f t="shared" si="76"/>
        <v>0</v>
      </c>
      <c r="Q59" s="452">
        <f t="shared" si="76"/>
        <v>0</v>
      </c>
      <c r="R59" s="452">
        <f>SUM(R60:R61)</f>
        <v>0</v>
      </c>
      <c r="S59" s="452">
        <f t="shared" si="76"/>
        <v>0</v>
      </c>
      <c r="T59" s="452">
        <f t="shared" si="76"/>
        <v>0</v>
      </c>
      <c r="U59" s="452">
        <f t="shared" si="76"/>
        <v>0</v>
      </c>
      <c r="V59" s="452">
        <f t="shared" si="76"/>
        <v>0</v>
      </c>
      <c r="W59" s="452">
        <f t="shared" si="76"/>
        <v>0</v>
      </c>
      <c r="X59" s="452">
        <f>SUM(X60:X61)</f>
        <v>0</v>
      </c>
      <c r="Y59" s="453">
        <f t="shared" si="76"/>
        <v>156</v>
      </c>
      <c r="Z59" s="452">
        <f t="shared" si="76"/>
        <v>0</v>
      </c>
      <c r="AA59" s="452">
        <f t="shared" si="76"/>
        <v>0</v>
      </c>
      <c r="AB59" s="452">
        <f t="shared" si="76"/>
        <v>0</v>
      </c>
      <c r="AC59" s="452">
        <f t="shared" si="76"/>
        <v>0</v>
      </c>
      <c r="AD59" s="452">
        <f t="shared" si="76"/>
        <v>0</v>
      </c>
      <c r="AE59" s="452">
        <f t="shared" si="76"/>
        <v>0</v>
      </c>
      <c r="AF59" s="452">
        <f t="shared" si="76"/>
        <v>0</v>
      </c>
      <c r="AG59" s="452">
        <f t="shared" si="76"/>
        <v>156</v>
      </c>
      <c r="AH59" s="452">
        <f t="shared" si="76"/>
        <v>0</v>
      </c>
      <c r="AI59" s="452">
        <f t="shared" si="76"/>
        <v>0</v>
      </c>
      <c r="AJ59" s="452">
        <f t="shared" si="76"/>
        <v>0</v>
      </c>
      <c r="AK59" s="452">
        <f t="shared" si="76"/>
        <v>0</v>
      </c>
      <c r="AL59" s="539">
        <f t="shared" si="76"/>
        <v>0</v>
      </c>
      <c r="AM59" s="453">
        <f t="shared" si="76"/>
        <v>0</v>
      </c>
      <c r="AN59" s="453">
        <f t="shared" si="76"/>
        <v>0</v>
      </c>
      <c r="AO59" s="452">
        <f t="shared" si="76"/>
        <v>0</v>
      </c>
      <c r="AP59" s="452">
        <f t="shared" si="76"/>
        <v>0</v>
      </c>
      <c r="AQ59" s="329">
        <f t="shared" si="76"/>
        <v>0</v>
      </c>
      <c r="AR59" s="453">
        <f t="shared" si="76"/>
        <v>2000</v>
      </c>
      <c r="AS59" s="540">
        <f t="shared" si="76"/>
        <v>0</v>
      </c>
      <c r="AT59" s="132" t="s">
        <v>189</v>
      </c>
      <c r="AU59" s="329"/>
      <c r="AV59" s="338">
        <f t="shared" si="8"/>
        <v>0.9350588235294117</v>
      </c>
      <c r="AW59" s="340">
        <v>4250</v>
      </c>
      <c r="AX59" s="450">
        <f t="shared" si="57"/>
        <v>3974</v>
      </c>
      <c r="AY59" s="430"/>
      <c r="AZ59" s="451">
        <f aca="true" t="shared" si="77" ref="AZ59:CE59">SUM(AZ60:AZ61)</f>
        <v>0</v>
      </c>
      <c r="BA59" s="452">
        <f t="shared" si="77"/>
        <v>0</v>
      </c>
      <c r="BB59" s="452">
        <f t="shared" si="77"/>
        <v>0</v>
      </c>
      <c r="BC59" s="452">
        <f t="shared" si="77"/>
        <v>0</v>
      </c>
      <c r="BD59" s="452">
        <f t="shared" si="77"/>
        <v>0</v>
      </c>
      <c r="BE59" s="452">
        <f t="shared" si="77"/>
        <v>0</v>
      </c>
      <c r="BF59" s="452">
        <f t="shared" si="77"/>
        <v>0</v>
      </c>
      <c r="BG59" s="453">
        <f t="shared" si="77"/>
        <v>0</v>
      </c>
      <c r="BH59" s="452">
        <f t="shared" si="77"/>
        <v>0</v>
      </c>
      <c r="BI59" s="452">
        <f t="shared" si="77"/>
        <v>0</v>
      </c>
      <c r="BJ59" s="452">
        <f t="shared" si="77"/>
        <v>0</v>
      </c>
      <c r="BK59" s="452">
        <f t="shared" si="77"/>
        <v>0</v>
      </c>
      <c r="BL59" s="452">
        <f t="shared" si="77"/>
        <v>0</v>
      </c>
      <c r="BM59" s="454">
        <f t="shared" si="77"/>
        <v>0</v>
      </c>
      <c r="BN59" s="453">
        <f t="shared" si="77"/>
        <v>0</v>
      </c>
      <c r="BO59" s="455">
        <f t="shared" si="77"/>
        <v>0</v>
      </c>
      <c r="BP59" s="452">
        <f t="shared" si="77"/>
        <v>0</v>
      </c>
      <c r="BQ59" s="452">
        <f t="shared" si="77"/>
        <v>0</v>
      </c>
      <c r="BR59" s="452">
        <f t="shared" si="77"/>
        <v>0</v>
      </c>
      <c r="BS59" s="452">
        <f t="shared" si="77"/>
        <v>0</v>
      </c>
      <c r="BT59" s="452">
        <f t="shared" si="77"/>
        <v>0</v>
      </c>
      <c r="BU59" s="452">
        <f t="shared" si="77"/>
        <v>0</v>
      </c>
      <c r="BV59" s="453">
        <f t="shared" si="77"/>
        <v>36</v>
      </c>
      <c r="BW59" s="452">
        <f t="shared" si="77"/>
        <v>0</v>
      </c>
      <c r="BX59" s="452">
        <f t="shared" si="77"/>
        <v>0</v>
      </c>
      <c r="BY59" s="452">
        <f t="shared" si="77"/>
        <v>0</v>
      </c>
      <c r="BZ59" s="452">
        <f t="shared" si="77"/>
        <v>0</v>
      </c>
      <c r="CA59" s="452">
        <f t="shared" si="77"/>
        <v>0</v>
      </c>
      <c r="CB59" s="452">
        <f t="shared" si="77"/>
        <v>0</v>
      </c>
      <c r="CC59" s="452">
        <f t="shared" si="77"/>
        <v>36</v>
      </c>
      <c r="CD59" s="453">
        <f t="shared" si="77"/>
        <v>0</v>
      </c>
      <c r="CE59" s="452">
        <f t="shared" si="77"/>
        <v>0</v>
      </c>
      <c r="CF59" s="452">
        <f aca="true" t="shared" si="78" ref="CF59:DC59">SUM(CF60:CF61)</f>
        <v>0</v>
      </c>
      <c r="CG59" s="452">
        <f t="shared" si="78"/>
        <v>0</v>
      </c>
      <c r="CH59" s="452">
        <f t="shared" si="78"/>
        <v>0</v>
      </c>
      <c r="CI59" s="452">
        <f t="shared" si="78"/>
        <v>0</v>
      </c>
      <c r="CJ59" s="453">
        <f t="shared" si="78"/>
        <v>0</v>
      </c>
      <c r="CK59" s="452">
        <f t="shared" si="78"/>
        <v>0</v>
      </c>
      <c r="CL59" s="452">
        <f t="shared" si="78"/>
        <v>0</v>
      </c>
      <c r="CM59" s="453">
        <f t="shared" si="78"/>
        <v>0</v>
      </c>
      <c r="CN59" s="453">
        <f t="shared" si="78"/>
        <v>0</v>
      </c>
      <c r="CO59" s="453">
        <f t="shared" si="78"/>
        <v>0</v>
      </c>
      <c r="CP59" s="453">
        <f t="shared" si="78"/>
        <v>0</v>
      </c>
      <c r="CQ59" s="453">
        <f t="shared" si="78"/>
        <v>0</v>
      </c>
      <c r="CR59" s="453">
        <f t="shared" si="78"/>
        <v>0</v>
      </c>
      <c r="CS59" s="453">
        <f t="shared" si="78"/>
        <v>0</v>
      </c>
      <c r="CT59" s="453">
        <f t="shared" si="78"/>
        <v>0</v>
      </c>
      <c r="CU59" s="453">
        <f t="shared" si="78"/>
        <v>0</v>
      </c>
      <c r="CV59" s="453">
        <f t="shared" si="78"/>
        <v>0</v>
      </c>
      <c r="CW59" s="453">
        <f t="shared" si="78"/>
        <v>0</v>
      </c>
      <c r="CX59" s="453">
        <f t="shared" si="78"/>
        <v>3145</v>
      </c>
      <c r="CY59" s="452">
        <f t="shared" si="78"/>
        <v>2156</v>
      </c>
      <c r="CZ59" s="452">
        <f t="shared" si="78"/>
        <v>989</v>
      </c>
      <c r="DA59" s="452">
        <f t="shared" si="78"/>
        <v>93</v>
      </c>
      <c r="DB59" s="452">
        <f t="shared" si="78"/>
        <v>700</v>
      </c>
      <c r="DC59" s="456">
        <f t="shared" si="78"/>
        <v>0</v>
      </c>
    </row>
    <row r="60" spans="1:107" ht="12" customHeight="1" thickBot="1" thickTop="1">
      <c r="A60" s="115"/>
      <c r="B60" s="30" t="s">
        <v>575</v>
      </c>
      <c r="C60" s="339" t="str">
        <f t="shared" si="5"/>
        <v>*</v>
      </c>
      <c r="D60" s="448">
        <v>0</v>
      </c>
      <c r="E60" s="448">
        <f t="shared" si="59"/>
        <v>0</v>
      </c>
      <c r="F60" s="531"/>
      <c r="G60" s="532">
        <f>SUM(H60:M60)</f>
        <v>0</v>
      </c>
      <c r="H60" s="439"/>
      <c r="I60" s="439"/>
      <c r="J60" s="439"/>
      <c r="K60" s="439"/>
      <c r="L60" s="439"/>
      <c r="M60" s="439"/>
      <c r="N60" s="533">
        <f>SUM(O60:X60)</f>
        <v>0</v>
      </c>
      <c r="O60" s="439"/>
      <c r="P60" s="439"/>
      <c r="Q60" s="439"/>
      <c r="R60" s="439"/>
      <c r="S60" s="439"/>
      <c r="T60" s="439"/>
      <c r="U60" s="439"/>
      <c r="V60" s="534"/>
      <c r="W60" s="439"/>
      <c r="X60" s="439"/>
      <c r="Y60" s="533">
        <f>SUM(Z60:AK60)</f>
        <v>0</v>
      </c>
      <c r="Z60" s="439"/>
      <c r="AA60" s="439"/>
      <c r="AB60" s="439"/>
      <c r="AC60" s="439"/>
      <c r="AD60" s="439"/>
      <c r="AE60" s="439"/>
      <c r="AF60" s="439"/>
      <c r="AG60" s="439"/>
      <c r="AH60" s="439"/>
      <c r="AI60" s="439"/>
      <c r="AJ60" s="439"/>
      <c r="AK60" s="439"/>
      <c r="AL60" s="535"/>
      <c r="AM60" s="442"/>
      <c r="AN60" s="533">
        <f>SUM(AO60:AQ60)</f>
        <v>0</v>
      </c>
      <c r="AO60" s="439"/>
      <c r="AP60" s="439"/>
      <c r="AQ60" s="536"/>
      <c r="AR60" s="442"/>
      <c r="AS60" s="537"/>
      <c r="AT60" s="115"/>
      <c r="AU60" s="30" t="s">
        <v>575</v>
      </c>
      <c r="AV60" s="339">
        <f t="shared" si="8"/>
        <v>0.8868292682926829</v>
      </c>
      <c r="AW60" s="343">
        <v>2050</v>
      </c>
      <c r="AX60" s="448">
        <f t="shared" si="57"/>
        <v>1818</v>
      </c>
      <c r="AY60" s="30"/>
      <c r="AZ60" s="438">
        <f>SUM(BA60:BF60)</f>
        <v>0</v>
      </c>
      <c r="BA60" s="439"/>
      <c r="BB60" s="439"/>
      <c r="BC60" s="439"/>
      <c r="BD60" s="439"/>
      <c r="BE60" s="439"/>
      <c r="BF60" s="439"/>
      <c r="BG60" s="440">
        <f>SUM(BH60:BM60)</f>
        <v>0</v>
      </c>
      <c r="BH60" s="439"/>
      <c r="BI60" s="439"/>
      <c r="BJ60" s="439"/>
      <c r="BK60" s="439"/>
      <c r="BL60" s="439"/>
      <c r="BM60" s="441"/>
      <c r="BN60" s="442"/>
      <c r="BO60" s="443">
        <f>SUM(BP60:BU60)</f>
        <v>0</v>
      </c>
      <c r="BP60" s="439"/>
      <c r="BQ60" s="439"/>
      <c r="BR60" s="439"/>
      <c r="BS60" s="439"/>
      <c r="BT60" s="439"/>
      <c r="BU60" s="439"/>
      <c r="BV60" s="440">
        <f>SUM(BW60:CC60)</f>
        <v>36</v>
      </c>
      <c r="BW60" s="439"/>
      <c r="BX60" s="439"/>
      <c r="BY60" s="439"/>
      <c r="BZ60" s="439"/>
      <c r="CA60" s="439"/>
      <c r="CB60" s="439"/>
      <c r="CC60" s="439">
        <v>36</v>
      </c>
      <c r="CD60" s="440">
        <f>SUM(CE60:CI60)</f>
        <v>0</v>
      </c>
      <c r="CE60" s="439"/>
      <c r="CF60" s="439"/>
      <c r="CG60" s="439"/>
      <c r="CH60" s="439"/>
      <c r="CI60" s="439"/>
      <c r="CJ60" s="440">
        <f>SUM(CK60:CL60)</f>
        <v>0</v>
      </c>
      <c r="CK60" s="439"/>
      <c r="CL60" s="439"/>
      <c r="CM60" s="442">
        <f>SUM(CN60:CO60)</f>
        <v>0</v>
      </c>
      <c r="CN60" s="457"/>
      <c r="CO60" s="458"/>
      <c r="CP60" s="442"/>
      <c r="CQ60" s="442"/>
      <c r="CR60" s="442">
        <f>SUM(CS60:CT60)</f>
        <v>0</v>
      </c>
      <c r="CS60" s="444"/>
      <c r="CT60" s="445"/>
      <c r="CU60" s="442"/>
      <c r="CV60" s="442"/>
      <c r="CW60" s="442"/>
      <c r="CX60" s="440">
        <f aca="true" t="shared" si="79" ref="CX60:CX66">CY60+CZ60</f>
        <v>989</v>
      </c>
      <c r="CY60" s="439"/>
      <c r="CZ60" s="439">
        <v>989</v>
      </c>
      <c r="DA60" s="446">
        <v>93</v>
      </c>
      <c r="DB60" s="446">
        <v>700</v>
      </c>
      <c r="DC60" s="447"/>
    </row>
    <row r="61" spans="1:107" ht="12.75" customHeight="1" thickBot="1" thickTop="1">
      <c r="A61" s="115"/>
      <c r="B61" s="30" t="s">
        <v>190</v>
      </c>
      <c r="C61" s="339">
        <f t="shared" si="5"/>
        <v>1</v>
      </c>
      <c r="D61" s="448">
        <v>2156</v>
      </c>
      <c r="E61" s="448">
        <f t="shared" si="59"/>
        <v>2156</v>
      </c>
      <c r="F61" s="531"/>
      <c r="G61" s="532">
        <f>SUM(H61:M61)</f>
        <v>0</v>
      </c>
      <c r="H61" s="467"/>
      <c r="I61" s="467"/>
      <c r="J61" s="467"/>
      <c r="K61" s="467"/>
      <c r="L61" s="467"/>
      <c r="M61" s="467"/>
      <c r="N61" s="533">
        <f>SUM(O61:X61)</f>
        <v>0</v>
      </c>
      <c r="O61" s="467"/>
      <c r="P61" s="467"/>
      <c r="Q61" s="467"/>
      <c r="R61" s="467"/>
      <c r="S61" s="467"/>
      <c r="T61" s="467"/>
      <c r="U61" s="467"/>
      <c r="V61" s="524"/>
      <c r="W61" s="467"/>
      <c r="X61" s="467"/>
      <c r="Y61" s="533">
        <f>SUM(Z61:AK61)</f>
        <v>156</v>
      </c>
      <c r="Z61" s="467"/>
      <c r="AA61" s="467"/>
      <c r="AB61" s="467"/>
      <c r="AC61" s="467"/>
      <c r="AD61" s="467"/>
      <c r="AE61" s="467"/>
      <c r="AF61" s="467"/>
      <c r="AG61" s="467">
        <v>156</v>
      </c>
      <c r="AH61" s="467"/>
      <c r="AI61" s="467"/>
      <c r="AJ61" s="467"/>
      <c r="AK61" s="467"/>
      <c r="AL61" s="535"/>
      <c r="AM61" s="442"/>
      <c r="AN61" s="533">
        <f>SUM(AO61:AQ61)</f>
        <v>0</v>
      </c>
      <c r="AO61" s="467"/>
      <c r="AP61" s="467"/>
      <c r="AQ61" s="33"/>
      <c r="AR61" s="442">
        <v>2000</v>
      </c>
      <c r="AS61" s="537"/>
      <c r="AT61" s="115"/>
      <c r="AU61" s="30" t="s">
        <v>190</v>
      </c>
      <c r="AV61" s="339">
        <f t="shared" si="8"/>
        <v>0.98</v>
      </c>
      <c r="AW61" s="343">
        <v>2200</v>
      </c>
      <c r="AX61" s="448">
        <f t="shared" si="57"/>
        <v>2156</v>
      </c>
      <c r="AY61" s="30"/>
      <c r="AZ61" s="438">
        <f>SUM(BA61:BF61)</f>
        <v>0</v>
      </c>
      <c r="BA61" s="467"/>
      <c r="BB61" s="467"/>
      <c r="BC61" s="467"/>
      <c r="BD61" s="467"/>
      <c r="BE61" s="467"/>
      <c r="BF61" s="467"/>
      <c r="BG61" s="440">
        <f>SUM(BH61:BM61)</f>
        <v>0</v>
      </c>
      <c r="BH61" s="467"/>
      <c r="BI61" s="467"/>
      <c r="BJ61" s="467"/>
      <c r="BK61" s="467"/>
      <c r="BL61" s="467"/>
      <c r="BM61" s="468"/>
      <c r="BN61" s="442"/>
      <c r="BO61" s="443">
        <f>SUM(BP61:BU61)</f>
        <v>0</v>
      </c>
      <c r="BP61" s="467"/>
      <c r="BQ61" s="467"/>
      <c r="BR61" s="467"/>
      <c r="BS61" s="467"/>
      <c r="BT61" s="467"/>
      <c r="BU61" s="467"/>
      <c r="BV61" s="440">
        <f>SUM(BW61:CC61)</f>
        <v>0</v>
      </c>
      <c r="BW61" s="467"/>
      <c r="BX61" s="467"/>
      <c r="BY61" s="467"/>
      <c r="BZ61" s="467"/>
      <c r="CA61" s="467"/>
      <c r="CB61" s="467"/>
      <c r="CC61" s="467"/>
      <c r="CD61" s="440">
        <f>SUM(CE61:CI61)</f>
        <v>0</v>
      </c>
      <c r="CE61" s="467"/>
      <c r="CF61" s="467"/>
      <c r="CG61" s="467"/>
      <c r="CH61" s="467"/>
      <c r="CI61" s="467"/>
      <c r="CJ61" s="440">
        <f>SUM(CK61:CL61)</f>
        <v>0</v>
      </c>
      <c r="CK61" s="467"/>
      <c r="CL61" s="467"/>
      <c r="CM61" s="442">
        <f>SUM(CN61:CO61)</f>
        <v>0</v>
      </c>
      <c r="CN61" s="469"/>
      <c r="CO61" s="470"/>
      <c r="CP61" s="442"/>
      <c r="CQ61" s="442"/>
      <c r="CR61" s="442">
        <f>SUM(CS61:CT61)</f>
        <v>0</v>
      </c>
      <c r="CS61" s="457"/>
      <c r="CT61" s="458"/>
      <c r="CU61" s="442"/>
      <c r="CV61" s="442"/>
      <c r="CW61" s="442"/>
      <c r="CX61" s="440">
        <f t="shared" si="79"/>
        <v>2156</v>
      </c>
      <c r="CY61" s="467">
        <v>2156</v>
      </c>
      <c r="CZ61" s="467"/>
      <c r="DA61" s="446"/>
      <c r="DB61" s="446"/>
      <c r="DC61" s="447"/>
    </row>
    <row r="62" spans="1:107" ht="12.75" customHeight="1" thickBot="1" thickTop="1">
      <c r="A62" s="132" t="s">
        <v>191</v>
      </c>
      <c r="B62" s="329"/>
      <c r="C62" s="338">
        <f t="shared" si="5"/>
        <v>1.0154917479599976</v>
      </c>
      <c r="D62" s="450">
        <v>32598</v>
      </c>
      <c r="E62" s="450">
        <f t="shared" si="59"/>
        <v>33103</v>
      </c>
      <c r="F62" s="506"/>
      <c r="G62" s="455">
        <f>SUM(G63:G66)</f>
        <v>19347</v>
      </c>
      <c r="H62" s="538">
        <f aca="true" t="shared" si="80" ref="H62:AD62">SUM(H63:H66)</f>
        <v>3448</v>
      </c>
      <c r="I62" s="538">
        <f t="shared" si="80"/>
        <v>1106</v>
      </c>
      <c r="J62" s="538">
        <f t="shared" si="80"/>
        <v>3677</v>
      </c>
      <c r="K62" s="538">
        <f>SUM(K63:K66)</f>
        <v>3918</v>
      </c>
      <c r="L62" s="538">
        <f>SUM(L63:L66)</f>
        <v>5934</v>
      </c>
      <c r="M62" s="538">
        <f t="shared" si="80"/>
        <v>1264</v>
      </c>
      <c r="N62" s="453">
        <f t="shared" si="80"/>
        <v>956</v>
      </c>
      <c r="O62" s="452">
        <f t="shared" si="80"/>
        <v>103</v>
      </c>
      <c r="P62" s="452">
        <f t="shared" si="80"/>
        <v>0</v>
      </c>
      <c r="Q62" s="452">
        <f t="shared" si="80"/>
        <v>6</v>
      </c>
      <c r="R62" s="452">
        <f>SUM(R63:R66)</f>
        <v>0</v>
      </c>
      <c r="S62" s="452">
        <f t="shared" si="80"/>
        <v>43</v>
      </c>
      <c r="T62" s="452">
        <f t="shared" si="80"/>
        <v>14</v>
      </c>
      <c r="U62" s="452">
        <f t="shared" si="80"/>
        <v>28</v>
      </c>
      <c r="V62" s="452">
        <f t="shared" si="80"/>
        <v>0</v>
      </c>
      <c r="W62" s="452">
        <f t="shared" si="80"/>
        <v>5</v>
      </c>
      <c r="X62" s="452">
        <f>SUM(X63:X66)</f>
        <v>757</v>
      </c>
      <c r="Y62" s="453">
        <f t="shared" si="80"/>
        <v>0</v>
      </c>
      <c r="Z62" s="452">
        <f t="shared" si="80"/>
        <v>0</v>
      </c>
      <c r="AA62" s="452">
        <f t="shared" si="80"/>
        <v>0</v>
      </c>
      <c r="AB62" s="452">
        <f t="shared" si="80"/>
        <v>0</v>
      </c>
      <c r="AC62" s="452">
        <f t="shared" si="80"/>
        <v>0</v>
      </c>
      <c r="AD62" s="452">
        <f t="shared" si="80"/>
        <v>0</v>
      </c>
      <c r="AE62" s="452">
        <f aca="true" t="shared" si="81" ref="AE62:AJ62">SUM(AE63:AE66)</f>
        <v>0</v>
      </c>
      <c r="AF62" s="452">
        <f t="shared" si="81"/>
        <v>0</v>
      </c>
      <c r="AG62" s="452">
        <f t="shared" si="81"/>
        <v>0</v>
      </c>
      <c r="AH62" s="452">
        <f t="shared" si="81"/>
        <v>0</v>
      </c>
      <c r="AI62" s="452">
        <f t="shared" si="81"/>
        <v>0</v>
      </c>
      <c r="AJ62" s="452">
        <f t="shared" si="81"/>
        <v>0</v>
      </c>
      <c r="AK62" s="452">
        <f aca="true" t="shared" si="82" ref="AK62:AS62">SUM(AK63:AK66)</f>
        <v>0</v>
      </c>
      <c r="AL62" s="539">
        <f t="shared" si="82"/>
        <v>0</v>
      </c>
      <c r="AM62" s="453">
        <f>SUM(AM63:AM66)</f>
        <v>11560</v>
      </c>
      <c r="AN62" s="453">
        <f t="shared" si="82"/>
        <v>1240</v>
      </c>
      <c r="AO62" s="452">
        <f t="shared" si="82"/>
        <v>626</v>
      </c>
      <c r="AP62" s="452">
        <f t="shared" si="82"/>
        <v>614</v>
      </c>
      <c r="AQ62" s="329">
        <f t="shared" si="82"/>
        <v>0</v>
      </c>
      <c r="AR62" s="453">
        <f t="shared" si="82"/>
        <v>0</v>
      </c>
      <c r="AS62" s="540">
        <f t="shared" si="82"/>
        <v>0</v>
      </c>
      <c r="AT62" s="132" t="s">
        <v>191</v>
      </c>
      <c r="AU62" s="329"/>
      <c r="AV62" s="338">
        <f t="shared" si="8"/>
        <v>0.029542755344418054</v>
      </c>
      <c r="AW62" s="340">
        <v>6736</v>
      </c>
      <c r="AX62" s="450">
        <f t="shared" si="57"/>
        <v>199</v>
      </c>
      <c r="AY62" s="430"/>
      <c r="AZ62" s="451">
        <f aca="true" t="shared" si="83" ref="AZ62:BS62">SUM(AZ63:AZ66)</f>
        <v>0</v>
      </c>
      <c r="BA62" s="452">
        <f t="shared" si="83"/>
        <v>0</v>
      </c>
      <c r="BB62" s="452">
        <f t="shared" si="83"/>
        <v>0</v>
      </c>
      <c r="BC62" s="452">
        <f t="shared" si="83"/>
        <v>0</v>
      </c>
      <c r="BD62" s="452">
        <f t="shared" si="83"/>
        <v>0</v>
      </c>
      <c r="BE62" s="452">
        <f>SUM(BE63:BE66)</f>
        <v>0</v>
      </c>
      <c r="BF62" s="452">
        <f>SUM(BF63:BF66)</f>
        <v>0</v>
      </c>
      <c r="BG62" s="453">
        <f t="shared" si="83"/>
        <v>0</v>
      </c>
      <c r="BH62" s="452">
        <f t="shared" si="83"/>
        <v>0</v>
      </c>
      <c r="BI62" s="452">
        <f t="shared" si="83"/>
        <v>0</v>
      </c>
      <c r="BJ62" s="452">
        <f>SUM(BJ63:BJ66)</f>
        <v>0</v>
      </c>
      <c r="BK62" s="452">
        <f t="shared" si="83"/>
        <v>0</v>
      </c>
      <c r="BL62" s="452">
        <f t="shared" si="83"/>
        <v>0</v>
      </c>
      <c r="BM62" s="454">
        <f t="shared" si="83"/>
        <v>0</v>
      </c>
      <c r="BN62" s="453">
        <f t="shared" si="83"/>
        <v>0</v>
      </c>
      <c r="BO62" s="455">
        <f t="shared" si="83"/>
        <v>0</v>
      </c>
      <c r="BP62" s="452">
        <f t="shared" si="83"/>
        <v>0</v>
      </c>
      <c r="BQ62" s="452">
        <f t="shared" si="83"/>
        <v>0</v>
      </c>
      <c r="BR62" s="452">
        <f t="shared" si="83"/>
        <v>0</v>
      </c>
      <c r="BS62" s="452">
        <f t="shared" si="83"/>
        <v>0</v>
      </c>
      <c r="BT62" s="452">
        <f>SUM(BT63:BT66)</f>
        <v>0</v>
      </c>
      <c r="BU62" s="452">
        <f>SUM(BU63:BU66)</f>
        <v>0</v>
      </c>
      <c r="BV62" s="453">
        <f aca="true" t="shared" si="84" ref="BV62:CP62">SUM(BV63:BV66)</f>
        <v>0</v>
      </c>
      <c r="BW62" s="452">
        <f t="shared" si="84"/>
        <v>0</v>
      </c>
      <c r="BX62" s="452">
        <f t="shared" si="84"/>
        <v>0</v>
      </c>
      <c r="BY62" s="452">
        <f t="shared" si="84"/>
        <v>0</v>
      </c>
      <c r="BZ62" s="452">
        <f t="shared" si="84"/>
        <v>0</v>
      </c>
      <c r="CA62" s="452">
        <f t="shared" si="84"/>
        <v>0</v>
      </c>
      <c r="CB62" s="452">
        <f t="shared" si="84"/>
        <v>0</v>
      </c>
      <c r="CC62" s="452">
        <f t="shared" si="84"/>
        <v>0</v>
      </c>
      <c r="CD62" s="453">
        <f t="shared" si="84"/>
        <v>0</v>
      </c>
      <c r="CE62" s="452">
        <f t="shared" si="84"/>
        <v>0</v>
      </c>
      <c r="CF62" s="452">
        <f>SUM(CF63:CF66)</f>
        <v>0</v>
      </c>
      <c r="CG62" s="452">
        <f t="shared" si="84"/>
        <v>0</v>
      </c>
      <c r="CH62" s="452">
        <f t="shared" si="84"/>
        <v>0</v>
      </c>
      <c r="CI62" s="452">
        <f t="shared" si="84"/>
        <v>0</v>
      </c>
      <c r="CJ62" s="453">
        <f t="shared" si="84"/>
        <v>0</v>
      </c>
      <c r="CK62" s="452">
        <f t="shared" si="84"/>
        <v>0</v>
      </c>
      <c r="CL62" s="452">
        <f t="shared" si="84"/>
        <v>0</v>
      </c>
      <c r="CM62" s="453">
        <f>SUM(CM63:CM66)</f>
        <v>0</v>
      </c>
      <c r="CN62" s="453">
        <f>SUM(CN63:CN66)</f>
        <v>0</v>
      </c>
      <c r="CO62" s="453">
        <f>SUM(CO63:CO66)</f>
        <v>0</v>
      </c>
      <c r="CP62" s="453">
        <f t="shared" si="84"/>
        <v>0</v>
      </c>
      <c r="CQ62" s="453">
        <f>SUM(CQ63:CQ66)</f>
        <v>0</v>
      </c>
      <c r="CR62" s="453">
        <f>SUM(CR63:CR66)</f>
        <v>199</v>
      </c>
      <c r="CS62" s="453">
        <f>SUM(CS63:CS66)</f>
        <v>199</v>
      </c>
      <c r="CT62" s="453">
        <f>SUM(CT63:CT66)</f>
        <v>0</v>
      </c>
      <c r="CU62" s="453">
        <f aca="true" t="shared" si="85" ref="CU62:DC62">SUM(CU63:CU66)</f>
        <v>0</v>
      </c>
      <c r="CV62" s="453">
        <f t="shared" si="85"/>
        <v>0</v>
      </c>
      <c r="CW62" s="453">
        <f t="shared" si="85"/>
        <v>0</v>
      </c>
      <c r="CX62" s="453">
        <f t="shared" si="79"/>
        <v>0</v>
      </c>
      <c r="CY62" s="452">
        <f t="shared" si="85"/>
        <v>0</v>
      </c>
      <c r="CZ62" s="452">
        <f t="shared" si="85"/>
        <v>0</v>
      </c>
      <c r="DA62" s="452">
        <f>SUM(DA63:DA66)</f>
        <v>0</v>
      </c>
      <c r="DB62" s="452">
        <f t="shared" si="85"/>
        <v>0</v>
      </c>
      <c r="DC62" s="456">
        <f t="shared" si="85"/>
        <v>0</v>
      </c>
    </row>
    <row r="63" spans="1:107" ht="12" customHeight="1" thickBot="1" thickTop="1">
      <c r="A63" s="115"/>
      <c r="B63" s="30" t="s">
        <v>576</v>
      </c>
      <c r="C63" s="339">
        <f t="shared" si="5"/>
        <v>1.02757502027575</v>
      </c>
      <c r="D63" s="448">
        <v>19728</v>
      </c>
      <c r="E63" s="448">
        <f t="shared" si="59"/>
        <v>20272</v>
      </c>
      <c r="F63" s="531"/>
      <c r="G63" s="532">
        <f>SUM(H63:M63)</f>
        <v>19347</v>
      </c>
      <c r="H63" s="439">
        <v>3448</v>
      </c>
      <c r="I63" s="439">
        <v>1106</v>
      </c>
      <c r="J63" s="439">
        <v>3677</v>
      </c>
      <c r="K63" s="439">
        <v>3918</v>
      </c>
      <c r="L63" s="439">
        <v>5934</v>
      </c>
      <c r="M63" s="439">
        <v>1264</v>
      </c>
      <c r="N63" s="533">
        <f>SUM(O63:X63)</f>
        <v>925</v>
      </c>
      <c r="O63" s="439">
        <v>72</v>
      </c>
      <c r="P63" s="439"/>
      <c r="Q63" s="439">
        <v>6</v>
      </c>
      <c r="R63" s="439"/>
      <c r="S63" s="439">
        <v>43</v>
      </c>
      <c r="T63" s="439">
        <v>14</v>
      </c>
      <c r="U63" s="439">
        <v>28</v>
      </c>
      <c r="V63" s="534"/>
      <c r="W63" s="439">
        <v>5</v>
      </c>
      <c r="X63" s="439">
        <v>757</v>
      </c>
      <c r="Y63" s="533">
        <f>SUM(Z63:AK63)</f>
        <v>0</v>
      </c>
      <c r="Z63" s="439"/>
      <c r="AA63" s="439"/>
      <c r="AB63" s="439"/>
      <c r="AC63" s="439"/>
      <c r="AD63" s="439"/>
      <c r="AE63" s="439"/>
      <c r="AF63" s="439"/>
      <c r="AG63" s="439"/>
      <c r="AH63" s="439"/>
      <c r="AI63" s="439"/>
      <c r="AJ63" s="439"/>
      <c r="AK63" s="439"/>
      <c r="AL63" s="535"/>
      <c r="AM63" s="442"/>
      <c r="AN63" s="533">
        <f>SUM(AO63:AQ63)</f>
        <v>0</v>
      </c>
      <c r="AO63" s="439"/>
      <c r="AP63" s="439"/>
      <c r="AQ63" s="536"/>
      <c r="AR63" s="442"/>
      <c r="AS63" s="537"/>
      <c r="AT63" s="115"/>
      <c r="AU63" s="30" t="s">
        <v>576</v>
      </c>
      <c r="AV63" s="339">
        <f t="shared" si="8"/>
        <v>0.995</v>
      </c>
      <c r="AW63" s="343">
        <v>200</v>
      </c>
      <c r="AX63" s="448">
        <f t="shared" si="57"/>
        <v>199</v>
      </c>
      <c r="AY63" s="30"/>
      <c r="AZ63" s="438">
        <f>SUM(BA63:BF63)</f>
        <v>0</v>
      </c>
      <c r="BA63" s="439"/>
      <c r="BB63" s="439"/>
      <c r="BC63" s="439"/>
      <c r="BD63" s="439"/>
      <c r="BE63" s="439"/>
      <c r="BF63" s="439"/>
      <c r="BG63" s="440">
        <f>SUM(BH63:BM63)</f>
        <v>0</v>
      </c>
      <c r="BH63" s="439"/>
      <c r="BI63" s="439"/>
      <c r="BJ63" s="439"/>
      <c r="BK63" s="439"/>
      <c r="BL63" s="439"/>
      <c r="BM63" s="441"/>
      <c r="BN63" s="442"/>
      <c r="BO63" s="443">
        <f>SUM(BP63:BU63)</f>
        <v>0</v>
      </c>
      <c r="BP63" s="439"/>
      <c r="BQ63" s="439"/>
      <c r="BR63" s="439"/>
      <c r="BS63" s="439"/>
      <c r="BT63" s="439"/>
      <c r="BU63" s="439"/>
      <c r="BV63" s="440">
        <f>SUM(BW63:CC63)</f>
        <v>0</v>
      </c>
      <c r="BW63" s="439"/>
      <c r="BX63" s="439"/>
      <c r="BY63" s="439"/>
      <c r="BZ63" s="439"/>
      <c r="CA63" s="439"/>
      <c r="CB63" s="439"/>
      <c r="CC63" s="439"/>
      <c r="CD63" s="440">
        <f>SUM(CE63:CI63)</f>
        <v>0</v>
      </c>
      <c r="CE63" s="439"/>
      <c r="CF63" s="439"/>
      <c r="CG63" s="439"/>
      <c r="CH63" s="439"/>
      <c r="CI63" s="439"/>
      <c r="CJ63" s="440">
        <f>SUM(CK63:CL63)</f>
        <v>0</v>
      </c>
      <c r="CK63" s="439"/>
      <c r="CL63" s="439"/>
      <c r="CM63" s="442">
        <f>SUM(CN63:CO63)</f>
        <v>0</v>
      </c>
      <c r="CN63" s="444"/>
      <c r="CO63" s="445"/>
      <c r="CP63" s="442"/>
      <c r="CQ63" s="442"/>
      <c r="CR63" s="442">
        <f>SUM(CS63:CT63)</f>
        <v>199</v>
      </c>
      <c r="CS63" s="444">
        <v>199</v>
      </c>
      <c r="CT63" s="445"/>
      <c r="CU63" s="442"/>
      <c r="CV63" s="442"/>
      <c r="CW63" s="442"/>
      <c r="CX63" s="440">
        <f t="shared" si="79"/>
        <v>0</v>
      </c>
      <c r="CY63" s="439"/>
      <c r="CZ63" s="439"/>
      <c r="DA63" s="446"/>
      <c r="DB63" s="446"/>
      <c r="DC63" s="447"/>
    </row>
    <row r="64" spans="1:107" ht="12" customHeight="1" thickBot="1" thickTop="1">
      <c r="A64" s="115"/>
      <c r="B64" s="30" t="s">
        <v>577</v>
      </c>
      <c r="C64" s="339">
        <f t="shared" si="5"/>
        <v>0.9702290076335878</v>
      </c>
      <c r="D64" s="448">
        <v>1310</v>
      </c>
      <c r="E64" s="448">
        <f t="shared" si="59"/>
        <v>1271</v>
      </c>
      <c r="F64" s="531"/>
      <c r="G64" s="532">
        <f>SUM(H64:M64)</f>
        <v>0</v>
      </c>
      <c r="H64" s="439"/>
      <c r="I64" s="439"/>
      <c r="J64" s="439"/>
      <c r="K64" s="439"/>
      <c r="L64" s="439"/>
      <c r="M64" s="439"/>
      <c r="N64" s="533">
        <f>SUM(O64:X64)</f>
        <v>31</v>
      </c>
      <c r="O64" s="439">
        <v>31</v>
      </c>
      <c r="P64" s="439"/>
      <c r="Q64" s="439"/>
      <c r="R64" s="439"/>
      <c r="S64" s="439"/>
      <c r="T64" s="439"/>
      <c r="U64" s="439"/>
      <c r="V64" s="534"/>
      <c r="W64" s="439"/>
      <c r="X64" s="439"/>
      <c r="Y64" s="533">
        <f>SUM(Z64:AK64)</f>
        <v>0</v>
      </c>
      <c r="Z64" s="439"/>
      <c r="AA64" s="439"/>
      <c r="AB64" s="439"/>
      <c r="AC64" s="439"/>
      <c r="AD64" s="439"/>
      <c r="AE64" s="439"/>
      <c r="AF64" s="439"/>
      <c r="AG64" s="439"/>
      <c r="AH64" s="439"/>
      <c r="AI64" s="439"/>
      <c r="AJ64" s="439"/>
      <c r="AK64" s="439"/>
      <c r="AL64" s="535"/>
      <c r="AM64" s="442"/>
      <c r="AN64" s="533">
        <f>SUM(AO64:AQ64)</f>
        <v>1240</v>
      </c>
      <c r="AO64" s="439">
        <v>626</v>
      </c>
      <c r="AP64" s="439">
        <v>614</v>
      </c>
      <c r="AQ64" s="536"/>
      <c r="AR64" s="442"/>
      <c r="AS64" s="537"/>
      <c r="AT64" s="115"/>
      <c r="AU64" s="30" t="s">
        <v>577</v>
      </c>
      <c r="AV64" s="339" t="str">
        <f t="shared" si="8"/>
        <v>*</v>
      </c>
      <c r="AW64" s="343">
        <v>0</v>
      </c>
      <c r="AX64" s="448">
        <f t="shared" si="57"/>
        <v>0</v>
      </c>
      <c r="AY64" s="30"/>
      <c r="AZ64" s="438">
        <f>SUM(BA64:BF64)</f>
        <v>0</v>
      </c>
      <c r="BA64" s="439"/>
      <c r="BB64" s="439"/>
      <c r="BC64" s="439"/>
      <c r="BD64" s="439"/>
      <c r="BE64" s="439"/>
      <c r="BF64" s="439"/>
      <c r="BG64" s="440">
        <f>SUM(BH64:BM64)</f>
        <v>0</v>
      </c>
      <c r="BH64" s="439"/>
      <c r="BI64" s="439"/>
      <c r="BJ64" s="439"/>
      <c r="BK64" s="439"/>
      <c r="BL64" s="439"/>
      <c r="BM64" s="441"/>
      <c r="BN64" s="442"/>
      <c r="BO64" s="443">
        <f>SUM(BP64:BU64)</f>
        <v>0</v>
      </c>
      <c r="BP64" s="439"/>
      <c r="BQ64" s="439"/>
      <c r="BR64" s="439"/>
      <c r="BS64" s="439"/>
      <c r="BT64" s="439"/>
      <c r="BU64" s="439"/>
      <c r="BV64" s="440">
        <f>SUM(BW64:CC64)</f>
        <v>0</v>
      </c>
      <c r="BW64" s="439"/>
      <c r="BX64" s="439"/>
      <c r="BY64" s="439"/>
      <c r="BZ64" s="439"/>
      <c r="CA64" s="439"/>
      <c r="CB64" s="439"/>
      <c r="CC64" s="439"/>
      <c r="CD64" s="440">
        <f>SUM(CE64:CI64)</f>
        <v>0</v>
      </c>
      <c r="CE64" s="439"/>
      <c r="CF64" s="439"/>
      <c r="CG64" s="439"/>
      <c r="CH64" s="439"/>
      <c r="CI64" s="439"/>
      <c r="CJ64" s="440">
        <f>SUM(CK64:CL64)</f>
        <v>0</v>
      </c>
      <c r="CK64" s="439"/>
      <c r="CL64" s="439"/>
      <c r="CM64" s="442">
        <f>SUM(CN64:CO64)</f>
        <v>0</v>
      </c>
      <c r="CN64" s="449"/>
      <c r="CO64" s="441"/>
      <c r="CP64" s="442"/>
      <c r="CQ64" s="442"/>
      <c r="CR64" s="442">
        <f>SUM(CS64:CT64)</f>
        <v>0</v>
      </c>
      <c r="CS64" s="449"/>
      <c r="CT64" s="441"/>
      <c r="CU64" s="442"/>
      <c r="CV64" s="442"/>
      <c r="CW64" s="442"/>
      <c r="CX64" s="440">
        <f t="shared" si="79"/>
        <v>0</v>
      </c>
      <c r="CY64" s="439"/>
      <c r="CZ64" s="439"/>
      <c r="DA64" s="446"/>
      <c r="DB64" s="446"/>
      <c r="DC64" s="447"/>
    </row>
    <row r="65" spans="1:107" ht="9.75" customHeight="1" thickBot="1" thickTop="1">
      <c r="A65" s="115"/>
      <c r="B65" s="30" t="s">
        <v>578</v>
      </c>
      <c r="C65" s="339" t="str">
        <f t="shared" si="5"/>
        <v>*</v>
      </c>
      <c r="D65" s="448">
        <v>0</v>
      </c>
      <c r="E65" s="448">
        <f t="shared" si="59"/>
        <v>0</v>
      </c>
      <c r="F65" s="531"/>
      <c r="G65" s="532">
        <f>SUM(H65:M65)</f>
        <v>0</v>
      </c>
      <c r="H65" s="463"/>
      <c r="I65" s="463"/>
      <c r="J65" s="463"/>
      <c r="K65" s="463"/>
      <c r="L65" s="463"/>
      <c r="M65" s="463"/>
      <c r="N65" s="533">
        <f>SUM(O65:X65)</f>
        <v>0</v>
      </c>
      <c r="O65" s="463"/>
      <c r="P65" s="463"/>
      <c r="Q65" s="463"/>
      <c r="R65" s="463"/>
      <c r="S65" s="463"/>
      <c r="T65" s="463"/>
      <c r="U65" s="463"/>
      <c r="V65" s="544"/>
      <c r="W65" s="463"/>
      <c r="X65" s="463"/>
      <c r="Y65" s="533">
        <f>SUM(Z65:AK65)</f>
        <v>0</v>
      </c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3"/>
      <c r="AK65" s="463"/>
      <c r="AL65" s="535"/>
      <c r="AM65" s="442"/>
      <c r="AN65" s="533">
        <f>SUM(AO65:AQ65)</f>
        <v>0</v>
      </c>
      <c r="AO65" s="463"/>
      <c r="AP65" s="463"/>
      <c r="AQ65" s="549"/>
      <c r="AR65" s="442"/>
      <c r="AS65" s="537"/>
      <c r="AT65" s="115"/>
      <c r="AU65" s="30" t="s">
        <v>578</v>
      </c>
      <c r="AV65" s="339" t="str">
        <f t="shared" si="8"/>
        <v>*</v>
      </c>
      <c r="AW65" s="343">
        <v>0</v>
      </c>
      <c r="AX65" s="448">
        <f t="shared" si="57"/>
        <v>0</v>
      </c>
      <c r="AY65" s="30"/>
      <c r="AZ65" s="471">
        <f>SUM(BA65:BF65)</f>
        <v>0</v>
      </c>
      <c r="BA65" s="463"/>
      <c r="BB65" s="463"/>
      <c r="BC65" s="463"/>
      <c r="BD65" s="463"/>
      <c r="BE65" s="463"/>
      <c r="BF65" s="463"/>
      <c r="BG65" s="472">
        <f>SUM(BH65:BM65)</f>
        <v>0</v>
      </c>
      <c r="BH65" s="463"/>
      <c r="BI65" s="463"/>
      <c r="BJ65" s="463"/>
      <c r="BK65" s="463"/>
      <c r="BL65" s="463"/>
      <c r="BM65" s="464"/>
      <c r="BN65" s="473"/>
      <c r="BO65" s="474">
        <f>SUM(BP65:BU65)</f>
        <v>0</v>
      </c>
      <c r="BP65" s="463"/>
      <c r="BQ65" s="463"/>
      <c r="BR65" s="463"/>
      <c r="BS65" s="463"/>
      <c r="BT65" s="463"/>
      <c r="BU65" s="463"/>
      <c r="BV65" s="472">
        <f>SUM(BW65:CC65)</f>
        <v>0</v>
      </c>
      <c r="BW65" s="463"/>
      <c r="BX65" s="463"/>
      <c r="BY65" s="463"/>
      <c r="BZ65" s="463"/>
      <c r="CA65" s="463"/>
      <c r="CB65" s="463"/>
      <c r="CC65" s="463"/>
      <c r="CD65" s="472">
        <f>SUM(CE65:CI65)</f>
        <v>0</v>
      </c>
      <c r="CE65" s="463"/>
      <c r="CF65" s="463"/>
      <c r="CG65" s="463"/>
      <c r="CH65" s="463"/>
      <c r="CI65" s="463"/>
      <c r="CJ65" s="472">
        <f>SUM(CK65:CL65)</f>
        <v>0</v>
      </c>
      <c r="CK65" s="463"/>
      <c r="CL65" s="463"/>
      <c r="CM65" s="473">
        <f>SUM(CN65:CO65)</f>
        <v>0</v>
      </c>
      <c r="CN65" s="449"/>
      <c r="CO65" s="441"/>
      <c r="CP65" s="473"/>
      <c r="CQ65" s="473"/>
      <c r="CR65" s="473">
        <f>SUM(CS65:CT65)</f>
        <v>0</v>
      </c>
      <c r="CS65" s="449"/>
      <c r="CT65" s="441"/>
      <c r="CU65" s="473"/>
      <c r="CV65" s="473"/>
      <c r="CW65" s="473"/>
      <c r="CX65" s="472">
        <f t="shared" si="79"/>
        <v>0</v>
      </c>
      <c r="CY65" s="463"/>
      <c r="CZ65" s="463"/>
      <c r="DA65" s="446"/>
      <c r="DB65" s="446"/>
      <c r="DC65" s="475"/>
    </row>
    <row r="66" spans="1:107" ht="11.25" customHeight="1" thickBot="1" thickTop="1">
      <c r="A66" s="116"/>
      <c r="B66" s="335" t="s">
        <v>579</v>
      </c>
      <c r="C66" s="339">
        <f t="shared" si="5"/>
        <v>1</v>
      </c>
      <c r="D66" s="448">
        <v>11560</v>
      </c>
      <c r="E66" s="448">
        <f t="shared" si="59"/>
        <v>11560</v>
      </c>
      <c r="F66" s="531"/>
      <c r="G66" s="532">
        <f>SUM(H66:M66)</f>
        <v>0</v>
      </c>
      <c r="H66" s="477"/>
      <c r="I66" s="477"/>
      <c r="J66" s="477"/>
      <c r="K66" s="477"/>
      <c r="L66" s="477"/>
      <c r="M66" s="477"/>
      <c r="N66" s="533">
        <f>SUM(O66:X66)</f>
        <v>0</v>
      </c>
      <c r="O66" s="477"/>
      <c r="P66" s="477"/>
      <c r="Q66" s="477"/>
      <c r="R66" s="477"/>
      <c r="S66" s="477"/>
      <c r="T66" s="477"/>
      <c r="U66" s="477"/>
      <c r="V66" s="550"/>
      <c r="W66" s="477"/>
      <c r="X66" s="477"/>
      <c r="Y66" s="551">
        <f>SUM(Z66:AK66)</f>
        <v>0</v>
      </c>
      <c r="Z66" s="477"/>
      <c r="AA66" s="477"/>
      <c r="AB66" s="477"/>
      <c r="AC66" s="477"/>
      <c r="AD66" s="477"/>
      <c r="AE66" s="477"/>
      <c r="AF66" s="477"/>
      <c r="AG66" s="477"/>
      <c r="AH66" s="477"/>
      <c r="AI66" s="477"/>
      <c r="AJ66" s="477"/>
      <c r="AK66" s="477"/>
      <c r="AL66" s="552"/>
      <c r="AM66" s="480">
        <v>11560</v>
      </c>
      <c r="AN66" s="551">
        <f>SUM(AO66:AQ66)</f>
        <v>0</v>
      </c>
      <c r="AO66" s="477"/>
      <c r="AP66" s="477"/>
      <c r="AQ66" s="553"/>
      <c r="AR66" s="480"/>
      <c r="AS66" s="554"/>
      <c r="AT66" s="116"/>
      <c r="AU66" s="335" t="s">
        <v>579</v>
      </c>
      <c r="AV66" s="339" t="str">
        <f t="shared" si="8"/>
        <v>*</v>
      </c>
      <c r="AW66" s="343">
        <v>6536</v>
      </c>
      <c r="AX66" s="448">
        <f t="shared" si="57"/>
        <v>0</v>
      </c>
      <c r="AY66" s="30"/>
      <c r="AZ66" s="476">
        <f>SUM(BA66:BF66)</f>
        <v>0</v>
      </c>
      <c r="BA66" s="477"/>
      <c r="BB66" s="477"/>
      <c r="BC66" s="477"/>
      <c r="BD66" s="477"/>
      <c r="BE66" s="477"/>
      <c r="BF66" s="477"/>
      <c r="BG66" s="478">
        <f>SUM(BH66:BM66)</f>
        <v>0</v>
      </c>
      <c r="BH66" s="477"/>
      <c r="BI66" s="477"/>
      <c r="BJ66" s="477"/>
      <c r="BK66" s="477"/>
      <c r="BL66" s="477"/>
      <c r="BM66" s="479"/>
      <c r="BN66" s="480"/>
      <c r="BO66" s="481">
        <f>SUM(BP66:BU66)</f>
        <v>0</v>
      </c>
      <c r="BP66" s="477"/>
      <c r="BQ66" s="477"/>
      <c r="BR66" s="477"/>
      <c r="BS66" s="477"/>
      <c r="BT66" s="477"/>
      <c r="BU66" s="477"/>
      <c r="BV66" s="478">
        <f>SUM(BW66:CC66)</f>
        <v>0</v>
      </c>
      <c r="BW66" s="477"/>
      <c r="BX66" s="477"/>
      <c r="BY66" s="477"/>
      <c r="BZ66" s="477"/>
      <c r="CA66" s="477"/>
      <c r="CB66" s="477"/>
      <c r="CC66" s="477"/>
      <c r="CD66" s="478">
        <f>SUM(CE66:CI66)</f>
        <v>0</v>
      </c>
      <c r="CE66" s="477"/>
      <c r="CF66" s="477"/>
      <c r="CG66" s="477"/>
      <c r="CH66" s="477"/>
      <c r="CI66" s="477"/>
      <c r="CJ66" s="478">
        <f>SUM(CK66:CL66)</f>
        <v>0</v>
      </c>
      <c r="CK66" s="477"/>
      <c r="CL66" s="477"/>
      <c r="CM66" s="480">
        <f>SUM(CN66:CO66)</f>
        <v>0</v>
      </c>
      <c r="CN66" s="482"/>
      <c r="CO66" s="479"/>
      <c r="CP66" s="480"/>
      <c r="CQ66" s="480"/>
      <c r="CR66" s="480">
        <f>SUM(CS66:CT66)</f>
        <v>0</v>
      </c>
      <c r="CS66" s="482"/>
      <c r="CT66" s="479"/>
      <c r="CU66" s="480"/>
      <c r="CV66" s="480"/>
      <c r="CW66" s="480"/>
      <c r="CX66" s="478">
        <f t="shared" si="79"/>
        <v>0</v>
      </c>
      <c r="CY66" s="477"/>
      <c r="CZ66" s="477"/>
      <c r="DA66" s="483"/>
      <c r="DB66" s="483"/>
      <c r="DC66" s="484"/>
    </row>
    <row r="67" spans="49:107" ht="12.75">
      <c r="AW67" s="345"/>
      <c r="AX67" s="345"/>
      <c r="AY67" s="345"/>
      <c r="AZ67" s="345"/>
      <c r="BA67" s="345"/>
      <c r="BB67" s="345"/>
      <c r="BC67" s="345"/>
      <c r="BD67" s="345"/>
      <c r="BE67" s="345"/>
      <c r="BF67" s="345"/>
      <c r="BG67" s="345"/>
      <c r="BH67" s="345"/>
      <c r="BI67" s="345"/>
      <c r="BJ67" s="345"/>
      <c r="BK67" s="345"/>
      <c r="BL67" s="345"/>
      <c r="BM67" s="345"/>
      <c r="BN67" s="345"/>
      <c r="BO67" s="345"/>
      <c r="BP67" s="345"/>
      <c r="BQ67" s="345"/>
      <c r="BR67" s="345"/>
      <c r="BS67" s="345"/>
      <c r="BT67" s="345"/>
      <c r="BU67" s="345"/>
      <c r="BV67" s="345"/>
      <c r="BW67" s="345"/>
      <c r="BX67" s="345"/>
      <c r="BY67" s="345"/>
      <c r="BZ67" s="345"/>
      <c r="CA67" s="345"/>
      <c r="CB67" s="345"/>
      <c r="CC67" s="345"/>
      <c r="CD67" s="345"/>
      <c r="CE67" s="345"/>
      <c r="CF67" s="345"/>
      <c r="CG67" s="345"/>
      <c r="CH67" s="345"/>
      <c r="CI67" s="345"/>
      <c r="CJ67" s="345"/>
      <c r="CK67" s="345"/>
      <c r="CL67" s="345"/>
      <c r="CM67" s="345"/>
      <c r="CN67" s="345"/>
      <c r="CO67" s="345"/>
      <c r="CP67" s="345"/>
      <c r="CQ67" s="345"/>
      <c r="CR67" s="345"/>
      <c r="CS67" s="345"/>
      <c r="CT67" s="345"/>
      <c r="CU67" s="345"/>
      <c r="CV67" s="345"/>
      <c r="CW67" s="345"/>
      <c r="CX67" s="345"/>
      <c r="CY67" s="345"/>
      <c r="CZ67" s="345"/>
      <c r="DA67" s="345"/>
      <c r="DB67" s="345"/>
      <c r="DC67" s="345"/>
    </row>
  </sheetData>
  <sheetProtection/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0.75390625" style="0" customWidth="1"/>
    <col min="2" max="3" width="13.75390625" style="0" customWidth="1"/>
  </cols>
  <sheetData>
    <row r="1" ht="9.75" customHeight="1">
      <c r="C1" s="603" t="s">
        <v>599</v>
      </c>
    </row>
    <row r="2" spans="1:4" ht="13.5" customHeight="1">
      <c r="A2" s="137" t="s">
        <v>792</v>
      </c>
      <c r="B2" s="344" t="s">
        <v>757</v>
      </c>
      <c r="C2" s="346" t="s">
        <v>718</v>
      </c>
      <c r="D2" s="2" t="s">
        <v>35</v>
      </c>
    </row>
    <row r="3" spans="1:4" ht="13.5" customHeight="1" thickBot="1">
      <c r="A3" s="137" t="s">
        <v>812</v>
      </c>
      <c r="B3" s="344" t="s">
        <v>192</v>
      </c>
      <c r="C3" s="346" t="s">
        <v>192</v>
      </c>
      <c r="D3" s="2" t="s">
        <v>233</v>
      </c>
    </row>
    <row r="4" spans="1:4" ht="15.75" customHeight="1" thickBot="1">
      <c r="A4" s="89" t="s">
        <v>193</v>
      </c>
      <c r="B4" s="558">
        <f>SUM(B6+B16+B28)</f>
        <v>64709</v>
      </c>
      <c r="C4" s="347">
        <f>SUM(C6,C16,C28)</f>
        <v>65230</v>
      </c>
      <c r="D4" s="354">
        <f>IF(OR(C4=0,B4=0),"*",C4/B4)</f>
        <v>1.0080514302492698</v>
      </c>
    </row>
    <row r="5" spans="2:4" ht="4.5" customHeight="1" thickBot="1">
      <c r="B5" s="559"/>
      <c r="C5" s="348"/>
      <c r="D5" s="359" t="str">
        <f>IF(OR(C5=0,B5=0),"*",C5/B5)</f>
        <v>*</v>
      </c>
    </row>
    <row r="6" spans="1:4" ht="15" customHeight="1" thickBot="1">
      <c r="A6" s="89" t="s">
        <v>194</v>
      </c>
      <c r="B6" s="558">
        <f>SUM(B7:B15)</f>
        <v>41799</v>
      </c>
      <c r="C6" s="347">
        <f>SUM(C7:C15)</f>
        <v>42304</v>
      </c>
      <c r="D6" s="354">
        <f>IF(OR(C6=0,B6=0),"*",C6/B6)</f>
        <v>1.0120816287470993</v>
      </c>
    </row>
    <row r="7" spans="1:4" ht="12" customHeight="1">
      <c r="A7" s="90" t="s">
        <v>195</v>
      </c>
      <c r="B7" s="560">
        <v>15328</v>
      </c>
      <c r="C7" s="349">
        <v>15389</v>
      </c>
      <c r="D7" s="355">
        <f>IF(OR(C7=0,B7=0),"*",C7/B7)</f>
        <v>1.0039796450939458</v>
      </c>
    </row>
    <row r="8" spans="1:4" ht="12" customHeight="1">
      <c r="A8" s="91" t="s">
        <v>196</v>
      </c>
      <c r="B8" s="561">
        <v>18938</v>
      </c>
      <c r="C8" s="350">
        <v>19347</v>
      </c>
      <c r="D8" s="356">
        <f aca="true" t="shared" si="0" ref="D8:D63">IF(OR(C8=0,B8=0),"*",C8/B8)</f>
        <v>1.021596789523709</v>
      </c>
    </row>
    <row r="9" spans="1:4" ht="12" customHeight="1">
      <c r="A9" s="91" t="s">
        <v>197</v>
      </c>
      <c r="B9" s="561">
        <v>1203</v>
      </c>
      <c r="C9" s="350">
        <v>1260</v>
      </c>
      <c r="D9" s="356">
        <f t="shared" si="0"/>
        <v>1.0473815461346634</v>
      </c>
    </row>
    <row r="10" spans="1:4" ht="12" customHeight="1">
      <c r="A10" s="91" t="s">
        <v>198</v>
      </c>
      <c r="B10" s="561">
        <v>2477</v>
      </c>
      <c r="C10" s="350">
        <v>2432</v>
      </c>
      <c r="D10" s="356">
        <f t="shared" si="0"/>
        <v>0.9818328623334679</v>
      </c>
    </row>
    <row r="11" spans="1:4" ht="12" customHeight="1">
      <c r="A11" s="91" t="s">
        <v>199</v>
      </c>
      <c r="B11" s="561">
        <v>2202</v>
      </c>
      <c r="C11" s="350">
        <v>2216</v>
      </c>
      <c r="D11" s="356">
        <f t="shared" si="0"/>
        <v>1.0063578564940963</v>
      </c>
    </row>
    <row r="12" spans="1:4" ht="12" customHeight="1">
      <c r="A12" s="91" t="s">
        <v>753</v>
      </c>
      <c r="B12" s="561">
        <v>70</v>
      </c>
      <c r="C12" s="350">
        <v>70</v>
      </c>
      <c r="D12" s="356">
        <f t="shared" si="0"/>
        <v>1</v>
      </c>
    </row>
    <row r="13" spans="1:4" ht="12" customHeight="1">
      <c r="A13" s="91" t="s">
        <v>779</v>
      </c>
      <c r="B13" s="561">
        <v>60</v>
      </c>
      <c r="C13" s="350">
        <v>60</v>
      </c>
      <c r="D13" s="356">
        <f t="shared" si="0"/>
        <v>1</v>
      </c>
    </row>
    <row r="14" spans="1:4" ht="12" customHeight="1">
      <c r="A14" s="91" t="s">
        <v>793</v>
      </c>
      <c r="B14" s="561">
        <v>321</v>
      </c>
      <c r="C14" s="350">
        <v>330</v>
      </c>
      <c r="D14" s="356">
        <f t="shared" si="0"/>
        <v>1.02803738317757</v>
      </c>
    </row>
    <row r="15" spans="1:4" ht="12" customHeight="1" thickBot="1">
      <c r="A15" s="91" t="s">
        <v>682</v>
      </c>
      <c r="B15" s="561">
        <v>1200</v>
      </c>
      <c r="C15" s="350">
        <v>1200</v>
      </c>
      <c r="D15" s="356">
        <f t="shared" si="0"/>
        <v>1</v>
      </c>
    </row>
    <row r="16" spans="1:4" ht="15" customHeight="1" thickBot="1">
      <c r="A16" s="89" t="s">
        <v>200</v>
      </c>
      <c r="B16" s="558">
        <f>SUM(B17:B27)</f>
        <v>21465</v>
      </c>
      <c r="C16" s="347">
        <f>SUM(C17:C27)</f>
        <v>21481</v>
      </c>
      <c r="D16" s="354">
        <f t="shared" si="0"/>
        <v>1.000745399487538</v>
      </c>
    </row>
    <row r="17" spans="1:4" ht="12" customHeight="1">
      <c r="A17" s="91" t="s">
        <v>201</v>
      </c>
      <c r="B17" s="561">
        <v>10360</v>
      </c>
      <c r="C17" s="350">
        <v>10360</v>
      </c>
      <c r="D17" s="356">
        <f t="shared" si="0"/>
        <v>1</v>
      </c>
    </row>
    <row r="18" spans="1:4" ht="12" customHeight="1">
      <c r="A18" s="91" t="s">
        <v>794</v>
      </c>
      <c r="B18" s="561">
        <v>1315</v>
      </c>
      <c r="C18" s="350">
        <v>1354</v>
      </c>
      <c r="D18" s="356">
        <f t="shared" si="0"/>
        <v>1.0296577946768062</v>
      </c>
    </row>
    <row r="19" spans="1:4" ht="12" customHeight="1">
      <c r="A19" s="91" t="s">
        <v>813</v>
      </c>
      <c r="B19" s="561">
        <v>413</v>
      </c>
      <c r="C19" s="350">
        <v>0</v>
      </c>
      <c r="D19" s="356" t="str">
        <f t="shared" si="0"/>
        <v>*</v>
      </c>
    </row>
    <row r="20" spans="1:4" ht="12" customHeight="1">
      <c r="A20" s="91" t="s">
        <v>816</v>
      </c>
      <c r="B20" s="561">
        <v>0</v>
      </c>
      <c r="C20" s="350">
        <v>413</v>
      </c>
      <c r="D20" s="356" t="str">
        <f t="shared" si="0"/>
        <v>*</v>
      </c>
    </row>
    <row r="21" spans="1:4" ht="12" customHeight="1">
      <c r="A21" s="91" t="s">
        <v>609</v>
      </c>
      <c r="B21" s="561">
        <v>750</v>
      </c>
      <c r="C21" s="350">
        <v>614</v>
      </c>
      <c r="D21" s="356">
        <f t="shared" si="0"/>
        <v>0.8186666666666667</v>
      </c>
    </row>
    <row r="22" spans="1:4" ht="12" customHeight="1">
      <c r="A22" s="91" t="s">
        <v>451</v>
      </c>
      <c r="B22" s="561">
        <v>530</v>
      </c>
      <c r="C22" s="350">
        <v>626</v>
      </c>
      <c r="D22" s="356">
        <f t="shared" si="0"/>
        <v>1.181132075471698</v>
      </c>
    </row>
    <row r="23" spans="1:4" ht="12" customHeight="1">
      <c r="A23" s="91" t="s">
        <v>613</v>
      </c>
      <c r="B23" s="561">
        <v>1005</v>
      </c>
      <c r="C23" s="350">
        <v>1004</v>
      </c>
      <c r="D23" s="356">
        <f t="shared" si="0"/>
        <v>0.9990049751243781</v>
      </c>
    </row>
    <row r="24" spans="1:4" ht="12" customHeight="1">
      <c r="A24" s="91" t="s">
        <v>754</v>
      </c>
      <c r="B24" s="561">
        <v>198</v>
      </c>
      <c r="C24" s="350">
        <v>216</v>
      </c>
      <c r="D24" s="356">
        <f t="shared" si="0"/>
        <v>1.0909090909090908</v>
      </c>
    </row>
    <row r="25" spans="1:4" ht="12" customHeight="1">
      <c r="A25" s="91" t="s">
        <v>608</v>
      </c>
      <c r="B25" s="561">
        <v>4000</v>
      </c>
      <c r="C25" s="350">
        <v>4000</v>
      </c>
      <c r="D25" s="356">
        <f t="shared" si="0"/>
        <v>1</v>
      </c>
    </row>
    <row r="26" spans="1:4" ht="12" customHeight="1">
      <c r="A26" s="91" t="s">
        <v>755</v>
      </c>
      <c r="B26" s="561">
        <v>894</v>
      </c>
      <c r="C26" s="350">
        <v>894</v>
      </c>
      <c r="D26" s="356">
        <f t="shared" si="0"/>
        <v>1</v>
      </c>
    </row>
    <row r="27" spans="1:4" ht="12.75" customHeight="1" thickBot="1">
      <c r="A27" s="91" t="s">
        <v>202</v>
      </c>
      <c r="B27" s="561">
        <v>2000</v>
      </c>
      <c r="C27" s="350">
        <v>2000</v>
      </c>
      <c r="D27" s="356">
        <f t="shared" si="0"/>
        <v>1</v>
      </c>
    </row>
    <row r="28" spans="1:4" ht="15" customHeight="1" thickBot="1">
      <c r="A28" s="89" t="s">
        <v>203</v>
      </c>
      <c r="B28" s="558">
        <v>1445</v>
      </c>
      <c r="C28" s="347">
        <f>SUM(C29)</f>
        <v>1445</v>
      </c>
      <c r="D28" s="354">
        <f t="shared" si="0"/>
        <v>1</v>
      </c>
    </row>
    <row r="29" spans="1:4" ht="15" customHeight="1" thickBot="1">
      <c r="A29" s="94" t="s">
        <v>204</v>
      </c>
      <c r="B29" s="562">
        <v>1445</v>
      </c>
      <c r="C29" s="351">
        <v>1445</v>
      </c>
      <c r="D29" s="357">
        <f t="shared" si="0"/>
        <v>1</v>
      </c>
    </row>
    <row r="30" spans="2:4" ht="9.75" customHeight="1" thickBot="1">
      <c r="B30" s="559"/>
      <c r="C30" s="348"/>
      <c r="D30" s="360"/>
    </row>
    <row r="31" spans="1:4" ht="15" customHeight="1" thickBot="1">
      <c r="A31" s="89" t="s">
        <v>205</v>
      </c>
      <c r="B31" s="558">
        <f>SUM(B33+B50+B52)</f>
        <v>64709</v>
      </c>
      <c r="C31" s="347">
        <f>SUM(C33,C50,C52)</f>
        <v>51479</v>
      </c>
      <c r="D31" s="354">
        <f t="shared" si="0"/>
        <v>0.7955462145914788</v>
      </c>
    </row>
    <row r="32" spans="2:4" ht="4.5" customHeight="1" thickBot="1">
      <c r="B32" s="559"/>
      <c r="C32" s="348"/>
      <c r="D32" s="359" t="str">
        <f t="shared" si="0"/>
        <v>*</v>
      </c>
    </row>
    <row r="33" spans="1:4" ht="15" customHeight="1" thickBot="1">
      <c r="A33" s="89" t="s">
        <v>206</v>
      </c>
      <c r="B33" s="558">
        <f>SUM(B34:B49)</f>
        <v>44005</v>
      </c>
      <c r="C33" s="347">
        <f>SUM(C34:C49)</f>
        <v>42148</v>
      </c>
      <c r="D33" s="354">
        <f t="shared" si="0"/>
        <v>0.9578002499715942</v>
      </c>
    </row>
    <row r="34" spans="1:4" ht="13.5" customHeight="1">
      <c r="A34" s="90" t="s">
        <v>207</v>
      </c>
      <c r="B34" s="560">
        <v>1413</v>
      </c>
      <c r="C34" s="352">
        <v>1354</v>
      </c>
      <c r="D34" s="355">
        <f t="shared" si="0"/>
        <v>0.9582448690728945</v>
      </c>
    </row>
    <row r="35" spans="1:4" ht="13.5" customHeight="1">
      <c r="A35" s="91" t="s">
        <v>208</v>
      </c>
      <c r="B35" s="561">
        <v>8817</v>
      </c>
      <c r="C35" s="350">
        <v>8616</v>
      </c>
      <c r="D35" s="356">
        <f t="shared" si="0"/>
        <v>0.9772031303164341</v>
      </c>
    </row>
    <row r="36" spans="1:4" ht="13.5" customHeight="1">
      <c r="A36" s="91" t="s">
        <v>209</v>
      </c>
      <c r="B36" s="561">
        <v>3143</v>
      </c>
      <c r="C36" s="350">
        <v>2923</v>
      </c>
      <c r="D36" s="356">
        <f t="shared" si="0"/>
        <v>0.9300031816735603</v>
      </c>
    </row>
    <row r="37" spans="1:4" ht="13.5" customHeight="1">
      <c r="A37" s="91" t="s">
        <v>210</v>
      </c>
      <c r="B37" s="561">
        <v>5402</v>
      </c>
      <c r="C37" s="350">
        <v>5228</v>
      </c>
      <c r="D37" s="356">
        <f t="shared" si="0"/>
        <v>0.9677897075157349</v>
      </c>
    </row>
    <row r="38" spans="1:4" ht="13.5" customHeight="1">
      <c r="A38" s="91" t="s">
        <v>211</v>
      </c>
      <c r="B38" s="561">
        <v>10526</v>
      </c>
      <c r="C38" s="350">
        <v>10039</v>
      </c>
      <c r="D38" s="356">
        <f t="shared" si="0"/>
        <v>0.9537336120083603</v>
      </c>
    </row>
    <row r="39" spans="1:4" ht="13.5" customHeight="1">
      <c r="A39" s="91" t="s">
        <v>212</v>
      </c>
      <c r="B39" s="561">
        <v>5038</v>
      </c>
      <c r="C39" s="350">
        <v>4817</v>
      </c>
      <c r="D39" s="356">
        <f t="shared" si="0"/>
        <v>0.9561333862643906</v>
      </c>
    </row>
    <row r="40" spans="1:4" ht="13.5" customHeight="1">
      <c r="A40" s="91" t="s">
        <v>213</v>
      </c>
      <c r="B40" s="561">
        <v>2936</v>
      </c>
      <c r="C40" s="350">
        <v>2538</v>
      </c>
      <c r="D40" s="356">
        <f t="shared" si="0"/>
        <v>0.864441416893733</v>
      </c>
    </row>
    <row r="41" spans="1:4" ht="13.5" customHeight="1">
      <c r="A41" s="91" t="s">
        <v>214</v>
      </c>
      <c r="B41" s="561">
        <v>170</v>
      </c>
      <c r="C41" s="353">
        <v>172</v>
      </c>
      <c r="D41" s="356">
        <f t="shared" si="0"/>
        <v>1.011764705882353</v>
      </c>
    </row>
    <row r="42" spans="1:4" ht="13.5" customHeight="1">
      <c r="A42" s="91" t="s">
        <v>215</v>
      </c>
      <c r="B42" s="561">
        <v>4454</v>
      </c>
      <c r="C42" s="353">
        <v>4417</v>
      </c>
      <c r="D42" s="356">
        <f t="shared" si="0"/>
        <v>0.991692860350247</v>
      </c>
    </row>
    <row r="43" spans="1:4" ht="13.5" customHeight="1">
      <c r="A43" s="91" t="s">
        <v>216</v>
      </c>
      <c r="B43" s="561">
        <v>209</v>
      </c>
      <c r="C43" s="353">
        <v>209</v>
      </c>
      <c r="D43" s="356">
        <f t="shared" si="0"/>
        <v>1</v>
      </c>
    </row>
    <row r="44" spans="1:4" ht="13.5" customHeight="1">
      <c r="A44" s="91" t="s">
        <v>217</v>
      </c>
      <c r="B44" s="561">
        <v>100</v>
      </c>
      <c r="C44" s="353">
        <v>100</v>
      </c>
      <c r="D44" s="356">
        <f t="shared" si="0"/>
        <v>1</v>
      </c>
    </row>
    <row r="45" spans="1:4" ht="13.5" customHeight="1">
      <c r="A45" s="91" t="s">
        <v>218</v>
      </c>
      <c r="B45" s="561">
        <v>30</v>
      </c>
      <c r="C45" s="353">
        <v>9</v>
      </c>
      <c r="D45" s="356">
        <f t="shared" si="0"/>
        <v>0.3</v>
      </c>
    </row>
    <row r="46" spans="1:4" ht="13.5" customHeight="1">
      <c r="A46" s="91" t="s">
        <v>219</v>
      </c>
      <c r="B46" s="561">
        <v>274</v>
      </c>
      <c r="C46" s="353">
        <v>275</v>
      </c>
      <c r="D46" s="356">
        <f t="shared" si="0"/>
        <v>1.0036496350364963</v>
      </c>
    </row>
    <row r="47" spans="1:4" ht="13.5" customHeight="1">
      <c r="A47" s="91" t="s">
        <v>220</v>
      </c>
      <c r="B47" s="561">
        <v>95</v>
      </c>
      <c r="C47" s="353">
        <v>161</v>
      </c>
      <c r="D47" s="356">
        <f t="shared" si="0"/>
        <v>1.694736842105263</v>
      </c>
    </row>
    <row r="48" spans="1:4" ht="13.5" customHeight="1">
      <c r="A48" s="91" t="s">
        <v>221</v>
      </c>
      <c r="B48" s="561">
        <v>108</v>
      </c>
      <c r="C48" s="353">
        <v>23</v>
      </c>
      <c r="D48" s="356">
        <f t="shared" si="0"/>
        <v>0.21296296296296297</v>
      </c>
    </row>
    <row r="49" spans="1:4" ht="13.5" customHeight="1" thickBot="1">
      <c r="A49" s="91" t="s">
        <v>222</v>
      </c>
      <c r="B49" s="561">
        <v>1290</v>
      </c>
      <c r="C49" s="350">
        <v>1267</v>
      </c>
      <c r="D49" s="356">
        <f t="shared" si="0"/>
        <v>0.982170542635659</v>
      </c>
    </row>
    <row r="50" spans="1:4" ht="15" customHeight="1" thickBot="1">
      <c r="A50" s="89" t="s">
        <v>87</v>
      </c>
      <c r="B50" s="558">
        <v>2357</v>
      </c>
      <c r="C50" s="347">
        <f>SUM(C51)</f>
        <v>2358</v>
      </c>
      <c r="D50" s="354">
        <f t="shared" si="0"/>
        <v>1.0004242681374629</v>
      </c>
    </row>
    <row r="51" spans="1:4" ht="15" customHeight="1" thickBot="1">
      <c r="A51" s="91" t="s">
        <v>223</v>
      </c>
      <c r="B51" s="561">
        <v>2357</v>
      </c>
      <c r="C51" s="350">
        <v>2358</v>
      </c>
      <c r="D51" s="356">
        <f t="shared" si="0"/>
        <v>1.0004242681374629</v>
      </c>
    </row>
    <row r="52" spans="1:4" ht="15" customHeight="1" thickBot="1">
      <c r="A52" s="89" t="s">
        <v>224</v>
      </c>
      <c r="B52" s="558">
        <f>SUM(B53:B63)</f>
        <v>18347</v>
      </c>
      <c r="C52" s="347">
        <f>SUM(C53:C63)</f>
        <v>6973</v>
      </c>
      <c r="D52" s="354">
        <f t="shared" si="0"/>
        <v>0.38006213549899165</v>
      </c>
    </row>
    <row r="53" spans="1:4" ht="12.75" customHeight="1">
      <c r="A53" s="91" t="s">
        <v>756</v>
      </c>
      <c r="B53" s="561">
        <v>1831</v>
      </c>
      <c r="C53" s="350">
        <v>1804</v>
      </c>
      <c r="D53" s="356">
        <f t="shared" si="0"/>
        <v>0.9852539595849262</v>
      </c>
    </row>
    <row r="54" spans="1:4" ht="12.75" customHeight="1">
      <c r="A54" s="91" t="s">
        <v>685</v>
      </c>
      <c r="B54" s="561">
        <v>60</v>
      </c>
      <c r="C54" s="350">
        <v>0</v>
      </c>
      <c r="D54" s="356" t="str">
        <f t="shared" si="0"/>
        <v>*</v>
      </c>
    </row>
    <row r="55" spans="1:4" ht="12.75" customHeight="1">
      <c r="A55" s="91" t="s">
        <v>225</v>
      </c>
      <c r="B55" s="561">
        <v>250</v>
      </c>
      <c r="C55" s="350">
        <v>93</v>
      </c>
      <c r="D55" s="356">
        <f t="shared" si="0"/>
        <v>0.372</v>
      </c>
    </row>
    <row r="56" spans="1:4" ht="15" customHeight="1">
      <c r="A56" s="91" t="s">
        <v>684</v>
      </c>
      <c r="B56" s="561">
        <v>200</v>
      </c>
      <c r="C56" s="350">
        <v>200</v>
      </c>
      <c r="D56" s="356">
        <f t="shared" si="0"/>
        <v>1</v>
      </c>
    </row>
    <row r="57" spans="1:4" ht="15" customHeight="1">
      <c r="A57" s="91" t="s">
        <v>226</v>
      </c>
      <c r="B57" s="561">
        <v>1100</v>
      </c>
      <c r="C57" s="350">
        <v>989</v>
      </c>
      <c r="D57" s="356">
        <f t="shared" si="0"/>
        <v>0.899090909090909</v>
      </c>
    </row>
    <row r="58" spans="1:4" ht="15" customHeight="1">
      <c r="A58" s="91" t="s">
        <v>227</v>
      </c>
      <c r="B58" s="561">
        <v>4400</v>
      </c>
      <c r="C58" s="350">
        <v>1534</v>
      </c>
      <c r="D58" s="356">
        <f t="shared" si="0"/>
        <v>0.34863636363636363</v>
      </c>
    </row>
    <row r="59" spans="1:4" ht="12.75" customHeight="1">
      <c r="A59" s="91" t="s">
        <v>228</v>
      </c>
      <c r="B59" s="561">
        <v>2200</v>
      </c>
      <c r="C59" s="350">
        <v>2156</v>
      </c>
      <c r="D59" s="356">
        <f t="shared" si="0"/>
        <v>0.98</v>
      </c>
    </row>
    <row r="60" spans="1:4" ht="12.75" customHeight="1">
      <c r="A60" s="91" t="s">
        <v>671</v>
      </c>
      <c r="B60" s="561">
        <v>220</v>
      </c>
      <c r="C60" s="350">
        <v>197</v>
      </c>
      <c r="D60" s="356">
        <f t="shared" si="0"/>
        <v>0.8954545454545455</v>
      </c>
    </row>
    <row r="61" spans="1:4" ht="15" customHeight="1">
      <c r="A61" s="91" t="s">
        <v>669</v>
      </c>
      <c r="B61" s="561">
        <v>1400</v>
      </c>
      <c r="C61" s="350">
        <v>0</v>
      </c>
      <c r="D61" s="356" t="str">
        <f t="shared" si="0"/>
        <v>*</v>
      </c>
    </row>
    <row r="62" spans="1:4" ht="12.75" customHeight="1">
      <c r="A62" s="91" t="s">
        <v>683</v>
      </c>
      <c r="B62" s="561">
        <v>150</v>
      </c>
      <c r="C62" s="350">
        <v>0</v>
      </c>
      <c r="D62" s="356" t="str">
        <f t="shared" si="0"/>
        <v>*</v>
      </c>
    </row>
    <row r="63" spans="1:4" ht="12.75" customHeight="1" thickBot="1">
      <c r="A63" s="91" t="s">
        <v>229</v>
      </c>
      <c r="B63" s="561">
        <v>6536</v>
      </c>
      <c r="C63" s="350">
        <v>0</v>
      </c>
      <c r="D63" s="358" t="str">
        <f t="shared" si="0"/>
        <v>*</v>
      </c>
    </row>
    <row r="64" spans="1:3" ht="12.75">
      <c r="A64" s="206"/>
      <c r="B64" s="563"/>
      <c r="C64" s="207"/>
    </row>
    <row r="65" spans="2:3" ht="12.75">
      <c r="B65" s="564"/>
      <c r="C65" s="136"/>
    </row>
    <row r="66" spans="2:3" ht="12.75">
      <c r="B66" s="564"/>
      <c r="C66" s="136"/>
    </row>
    <row r="67" spans="2:3" ht="12.75">
      <c r="B67" s="564"/>
      <c r="C67" s="136"/>
    </row>
    <row r="68" spans="2:3" ht="12.75">
      <c r="B68" s="564"/>
      <c r="C68" s="136"/>
    </row>
    <row r="69" spans="2:3" ht="12.75">
      <c r="B69" s="564"/>
      <c r="C69" s="136"/>
    </row>
    <row r="70" spans="2:3" ht="12.75">
      <c r="B70" s="564"/>
      <c r="C70" s="136"/>
    </row>
    <row r="71" ht="12.75">
      <c r="B71" s="564"/>
    </row>
    <row r="72" ht="12.75">
      <c r="B72" s="564"/>
    </row>
    <row r="73" ht="12.75">
      <c r="B73" s="564"/>
    </row>
    <row r="74" ht="12.75">
      <c r="B74" s="564"/>
    </row>
    <row r="75" ht="12.75">
      <c r="B75" s="564"/>
    </row>
    <row r="76" ht="12.75">
      <c r="B76" s="564"/>
    </row>
    <row r="77" ht="12.75">
      <c r="B77" s="564"/>
    </row>
    <row r="78" ht="12.75">
      <c r="B78" s="564"/>
    </row>
    <row r="79" ht="12.75">
      <c r="B79" s="564"/>
    </row>
    <row r="80" ht="12.75">
      <c r="B80" s="564"/>
    </row>
    <row r="81" ht="12.75">
      <c r="B81" s="564"/>
    </row>
  </sheetData>
  <sheetProtection/>
  <printOptions/>
  <pageMargins left="0.3937007874015748" right="0.1968503937007874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9"/>
  <sheetViews>
    <sheetView tabSelected="1" zoomScalePageLayoutView="0" workbookViewId="0" topLeftCell="C1">
      <selection activeCell="T8" sqref="T8"/>
    </sheetView>
  </sheetViews>
  <sheetFormatPr defaultColWidth="9.00390625" defaultRowHeight="12.75"/>
  <cols>
    <col min="1" max="1" width="1.75390625" style="0" customWidth="1"/>
    <col min="2" max="2" width="23.75390625" style="0" customWidth="1"/>
    <col min="3" max="3" width="0.875" style="0" customWidth="1"/>
    <col min="4" max="4" width="8.875" style="0" customWidth="1"/>
    <col min="5" max="5" width="8.75390625" style="0" customWidth="1"/>
    <col min="6" max="6" width="6.75390625" style="0" customWidth="1"/>
    <col min="7" max="7" width="0.875" style="0" customWidth="1"/>
    <col min="8" max="8" width="8.875" style="0" customWidth="1"/>
    <col min="9" max="9" width="8.25390625" style="0" customWidth="1"/>
    <col min="10" max="10" width="6.75390625" style="0" customWidth="1"/>
    <col min="11" max="11" width="0.875" style="0" customWidth="1"/>
    <col min="12" max="12" width="8.875" style="0" customWidth="1"/>
    <col min="13" max="13" width="8.25390625" style="0" customWidth="1"/>
    <col min="14" max="14" width="6.75390625" style="0" customWidth="1"/>
    <col min="15" max="15" width="1.75390625" style="0" customWidth="1"/>
    <col min="16" max="16" width="23.75390625" style="0" customWidth="1"/>
    <col min="17" max="17" width="0.875" style="0" customWidth="1"/>
    <col min="18" max="18" width="8.875" style="0" customWidth="1"/>
    <col min="19" max="19" width="8.25390625" style="0" customWidth="1"/>
    <col min="20" max="20" width="6.75390625" style="0" customWidth="1"/>
    <col min="21" max="21" width="0.875" style="0" customWidth="1"/>
    <col min="23" max="23" width="8.25390625" style="0" customWidth="1"/>
    <col min="24" max="24" width="6.75390625" style="0" customWidth="1"/>
    <col min="25" max="25" width="0.875" style="0" customWidth="1"/>
    <col min="26" max="26" width="8.875" style="0" customWidth="1"/>
    <col min="27" max="27" width="8.25390625" style="0" customWidth="1"/>
    <col min="28" max="28" width="6.75390625" style="0" customWidth="1"/>
  </cols>
  <sheetData>
    <row r="1" spans="13:27" ht="15" customHeight="1">
      <c r="M1" s="208" t="s">
        <v>600</v>
      </c>
      <c r="N1" s="208"/>
      <c r="AA1" s="208" t="s">
        <v>737</v>
      </c>
    </row>
    <row r="2" spans="13:14" ht="9.75" customHeight="1">
      <c r="M2" s="208"/>
      <c r="N2" s="208"/>
    </row>
    <row r="3" spans="13:14" ht="9.75" customHeight="1">
      <c r="M3" s="208"/>
      <c r="N3" s="208"/>
    </row>
    <row r="4" spans="1:17" ht="18" customHeight="1" thickBot="1">
      <c r="A4" s="377" t="s">
        <v>814</v>
      </c>
      <c r="B4" s="288"/>
      <c r="C4" s="289"/>
      <c r="D4" s="289"/>
      <c r="E4" s="290"/>
      <c r="F4" s="290"/>
      <c r="G4" s="291"/>
      <c r="H4" s="291"/>
      <c r="I4" s="290"/>
      <c r="J4" s="290"/>
      <c r="K4" s="223"/>
      <c r="L4" s="223"/>
      <c r="M4" s="29"/>
      <c r="N4" s="29"/>
      <c r="O4" s="377" t="s">
        <v>815</v>
      </c>
      <c r="P4" s="288"/>
      <c r="Q4" s="289"/>
    </row>
    <row r="5" spans="1:28" ht="11.25" customHeight="1">
      <c r="A5" s="19" t="s">
        <v>34</v>
      </c>
      <c r="B5" s="209"/>
      <c r="C5" s="18"/>
      <c r="D5" s="361"/>
      <c r="E5" s="362" t="s">
        <v>230</v>
      </c>
      <c r="F5" s="363"/>
      <c r="G5" s="218"/>
      <c r="H5" s="373"/>
      <c r="I5" s="362" t="s">
        <v>231</v>
      </c>
      <c r="J5" s="363"/>
      <c r="K5" s="217"/>
      <c r="L5" s="361"/>
      <c r="M5" s="362" t="s">
        <v>87</v>
      </c>
      <c r="N5" s="363"/>
      <c r="O5" s="399" t="s">
        <v>34</v>
      </c>
      <c r="P5" s="209"/>
      <c r="Q5" s="18"/>
      <c r="R5" s="361"/>
      <c r="S5" s="362" t="s">
        <v>232</v>
      </c>
      <c r="T5" s="363"/>
      <c r="U5" s="218"/>
      <c r="V5" s="373"/>
      <c r="W5" s="362" t="s">
        <v>720</v>
      </c>
      <c r="X5" s="363"/>
      <c r="Y5" s="217"/>
      <c r="Z5" s="361"/>
      <c r="AA5" s="362" t="s">
        <v>87</v>
      </c>
      <c r="AB5" s="363"/>
    </row>
    <row r="6" spans="1:28" ht="11.25" customHeight="1">
      <c r="A6" s="20"/>
      <c r="B6" s="21"/>
      <c r="C6" s="18"/>
      <c r="D6" s="125" t="s">
        <v>758</v>
      </c>
      <c r="E6" s="125" t="s">
        <v>719</v>
      </c>
      <c r="F6" s="125" t="s">
        <v>35</v>
      </c>
      <c r="G6" s="219"/>
      <c r="H6" s="372" t="s">
        <v>758</v>
      </c>
      <c r="I6" s="372" t="s">
        <v>719</v>
      </c>
      <c r="J6" s="372" t="s">
        <v>35</v>
      </c>
      <c r="K6" s="224"/>
      <c r="L6" s="372" t="s">
        <v>758</v>
      </c>
      <c r="M6" s="372" t="s">
        <v>719</v>
      </c>
      <c r="N6" s="372" t="s">
        <v>35</v>
      </c>
      <c r="O6" s="18" t="s">
        <v>88</v>
      </c>
      <c r="P6" s="21"/>
      <c r="Q6" s="212"/>
      <c r="R6" s="125" t="s">
        <v>758</v>
      </c>
      <c r="S6" s="125" t="s">
        <v>719</v>
      </c>
      <c r="T6" s="125" t="s">
        <v>35</v>
      </c>
      <c r="U6" s="219"/>
      <c r="V6" s="372" t="s">
        <v>758</v>
      </c>
      <c r="W6" s="372" t="s">
        <v>719</v>
      </c>
      <c r="X6" s="372" t="s">
        <v>35</v>
      </c>
      <c r="Y6" s="224"/>
      <c r="Z6" s="372" t="s">
        <v>758</v>
      </c>
      <c r="AA6" s="372" t="s">
        <v>719</v>
      </c>
      <c r="AB6" s="125" t="s">
        <v>35</v>
      </c>
    </row>
    <row r="7" spans="1:28" ht="11.25" customHeight="1" thickBot="1">
      <c r="A7" s="22" t="s">
        <v>443</v>
      </c>
      <c r="B7" s="23"/>
      <c r="C7" s="213"/>
      <c r="D7" s="126">
        <v>2001</v>
      </c>
      <c r="E7" s="126"/>
      <c r="F7" s="126" t="s">
        <v>233</v>
      </c>
      <c r="G7" s="220"/>
      <c r="H7" s="126">
        <v>2001</v>
      </c>
      <c r="I7" s="126"/>
      <c r="J7" s="126" t="s">
        <v>233</v>
      </c>
      <c r="K7" s="225"/>
      <c r="L7" s="126">
        <v>2001</v>
      </c>
      <c r="M7" s="126"/>
      <c r="N7" s="126" t="s">
        <v>233</v>
      </c>
      <c r="O7" s="400" t="s">
        <v>234</v>
      </c>
      <c r="P7" s="23"/>
      <c r="Q7" s="213"/>
      <c r="R7" s="126">
        <v>2001</v>
      </c>
      <c r="S7" s="126"/>
      <c r="T7" s="126" t="s">
        <v>233</v>
      </c>
      <c r="U7" s="220"/>
      <c r="V7" s="126">
        <v>2001</v>
      </c>
      <c r="W7" s="126"/>
      <c r="X7" s="126" t="s">
        <v>233</v>
      </c>
      <c r="Y7" s="225"/>
      <c r="Z7" s="126">
        <v>2001</v>
      </c>
      <c r="AA7" s="126"/>
      <c r="AB7" s="126" t="s">
        <v>233</v>
      </c>
    </row>
    <row r="8" spans="1:28" ht="15" customHeight="1" thickBot="1" thickTop="1">
      <c r="A8" s="28" t="s">
        <v>235</v>
      </c>
      <c r="B8" s="210"/>
      <c r="C8" s="214"/>
      <c r="D8" s="109">
        <f>SUM(D9,D12,D15,D23,D28,D39,D44,D59,D62)</f>
        <v>41799</v>
      </c>
      <c r="E8" s="109">
        <f>SUM(E9,E12,E15,E23,E28,E39,E44,E59,E62)</f>
        <v>42304</v>
      </c>
      <c r="F8" s="364">
        <f aca="true" t="shared" si="0" ref="F8:F66">IF(OR(E8&lt;=0,D8=0),"*",E8/D8)</f>
        <v>1.0120816287470993</v>
      </c>
      <c r="G8" s="221"/>
      <c r="H8" s="109">
        <f>SUM(H9,H12,H15,H23,H28,H39,H44,H59,H62)</f>
        <v>21465</v>
      </c>
      <c r="I8" s="109">
        <f>SUM(I9,I12,I15,I23,I28,I39,I44,I59,I62)</f>
        <v>21481</v>
      </c>
      <c r="J8" s="364">
        <f aca="true" t="shared" si="1" ref="J8:J66">IF(OR(I8&lt;=0,H8=0),"*",I8/H8)</f>
        <v>1.000745399487538</v>
      </c>
      <c r="K8" s="226"/>
      <c r="L8" s="109">
        <v>1445</v>
      </c>
      <c r="M8" s="109">
        <f>SUM(M9,M12,M15,M23,M28,M39,M44,M59,M62)</f>
        <v>1445</v>
      </c>
      <c r="N8" s="378">
        <f aca="true" t="shared" si="2" ref="N8:N66">IF(OR(M8&lt;=0,L8=0),"*",M8/L8)</f>
        <v>1</v>
      </c>
      <c r="O8" s="401" t="s">
        <v>235</v>
      </c>
      <c r="P8" s="210"/>
      <c r="Q8" s="214"/>
      <c r="R8" s="109">
        <f>SUM(R9,R12,R15,R23,R28,R39,R44,R59,R62)</f>
        <v>44005</v>
      </c>
      <c r="S8" s="109">
        <f>SUM(S9,S12,S15,S23,S28,S39,S44,S59,S62)</f>
        <v>42148</v>
      </c>
      <c r="T8" s="364">
        <f aca="true" t="shared" si="3" ref="T8:T66">IF(OR(S8&lt;=0,R8=0),"*",S8/R8)</f>
        <v>0.9578002499715942</v>
      </c>
      <c r="U8" s="221"/>
      <c r="V8" s="109">
        <f>SUM(V9,V12,V15,V23,V28,V39,V44,V59,V62)</f>
        <v>18347</v>
      </c>
      <c r="W8" s="109">
        <f>SUM(W9,W12,W15,W23,W28,W39,W44,W59,W62)</f>
        <v>6973</v>
      </c>
      <c r="X8" s="364">
        <f aca="true" t="shared" si="4" ref="X8:X66">IF(OR(W8&lt;=0,V8=0),"*",W8/V8)</f>
        <v>0.38006213549899165</v>
      </c>
      <c r="Y8" s="226"/>
      <c r="Z8" s="109">
        <f>SUM(Z9,Z12,Z15,Z23,Z28,Z39,Z44,Z59,Z62)</f>
        <v>2357</v>
      </c>
      <c r="AA8" s="109">
        <f>SUM(AA9,AA12,AA15,AA23,AA28,AA39,AA44,AA59,AA62)</f>
        <v>2358</v>
      </c>
      <c r="AB8" s="378">
        <f aca="true" t="shared" si="5" ref="AB8:AB66">IF(OR(AA8&lt;=0,Z8=0),"*",AA8/Z8)</f>
        <v>1.0004242681374629</v>
      </c>
    </row>
    <row r="9" spans="1:28" ht="15" customHeight="1" thickBot="1" thickTop="1">
      <c r="A9" s="24" t="s">
        <v>159</v>
      </c>
      <c r="B9" s="211"/>
      <c r="C9" s="216"/>
      <c r="D9" s="292">
        <f>SUM(D10:D11)</f>
        <v>75</v>
      </c>
      <c r="E9" s="292">
        <f>SUM(E10:E11)</f>
        <v>23</v>
      </c>
      <c r="F9" s="365">
        <f t="shared" si="0"/>
        <v>0.30666666666666664</v>
      </c>
      <c r="G9" s="293"/>
      <c r="H9" s="292">
        <f>SUM(H10:H11)</f>
        <v>0</v>
      </c>
      <c r="I9" s="292">
        <f>SUM(I10:I11)</f>
        <v>0</v>
      </c>
      <c r="J9" s="365" t="str">
        <f t="shared" si="1"/>
        <v>*</v>
      </c>
      <c r="K9" s="294"/>
      <c r="L9" s="292">
        <v>0</v>
      </c>
      <c r="M9" s="292">
        <f>SUM(M10:M11)</f>
        <v>0</v>
      </c>
      <c r="N9" s="365" t="str">
        <f t="shared" si="2"/>
        <v>*</v>
      </c>
      <c r="O9" s="402" t="s">
        <v>159</v>
      </c>
      <c r="P9" s="211"/>
      <c r="Q9" s="215"/>
      <c r="R9" s="292">
        <v>145</v>
      </c>
      <c r="S9" s="292">
        <f>SUM(S10:S11)</f>
        <v>36</v>
      </c>
      <c r="T9" s="365">
        <f t="shared" si="3"/>
        <v>0.2482758620689655</v>
      </c>
      <c r="U9" s="293"/>
      <c r="V9" s="292">
        <v>1550</v>
      </c>
      <c r="W9" s="292">
        <f>SUM(W10:W11)</f>
        <v>0</v>
      </c>
      <c r="X9" s="365" t="str">
        <f t="shared" si="4"/>
        <v>*</v>
      </c>
      <c r="Y9" s="294"/>
      <c r="Z9" s="292">
        <f>SUM(Z10:Z11)</f>
        <v>0</v>
      </c>
      <c r="AA9" s="292">
        <f>SUM(AA10:AA11)</f>
        <v>0</v>
      </c>
      <c r="AB9" s="365" t="str">
        <f t="shared" si="5"/>
        <v>*</v>
      </c>
    </row>
    <row r="10" spans="1:28" ht="11.25" customHeight="1" thickTop="1">
      <c r="A10" s="20"/>
      <c r="B10" s="374" t="s">
        <v>586</v>
      </c>
      <c r="C10" s="212"/>
      <c r="D10" s="295">
        <v>0</v>
      </c>
      <c r="E10" s="295">
        <v>0</v>
      </c>
      <c r="F10" s="366" t="str">
        <f t="shared" si="0"/>
        <v>*</v>
      </c>
      <c r="G10" s="221"/>
      <c r="H10" s="295"/>
      <c r="I10" s="295"/>
      <c r="J10" s="366" t="str">
        <f t="shared" si="1"/>
        <v>*</v>
      </c>
      <c r="K10" s="296"/>
      <c r="L10" s="295"/>
      <c r="M10" s="295"/>
      <c r="N10" s="366" t="str">
        <f t="shared" si="2"/>
        <v>*</v>
      </c>
      <c r="O10" s="18"/>
      <c r="P10" s="374" t="s">
        <v>586</v>
      </c>
      <c r="Q10" s="212"/>
      <c r="R10" s="295">
        <v>70</v>
      </c>
      <c r="S10" s="295">
        <v>13</v>
      </c>
      <c r="T10" s="366">
        <f t="shared" si="3"/>
        <v>0.18571428571428572</v>
      </c>
      <c r="U10" s="221"/>
      <c r="V10" s="295">
        <v>1550</v>
      </c>
      <c r="W10" s="295">
        <v>0</v>
      </c>
      <c r="X10" s="366" t="str">
        <f t="shared" si="4"/>
        <v>*</v>
      </c>
      <c r="Y10" s="296"/>
      <c r="Z10" s="295"/>
      <c r="AA10" s="295"/>
      <c r="AB10" s="366" t="str">
        <f t="shared" si="5"/>
        <v>*</v>
      </c>
    </row>
    <row r="11" spans="1:28" ht="11.25" customHeight="1" thickBot="1">
      <c r="A11" s="20"/>
      <c r="B11" s="374" t="s">
        <v>161</v>
      </c>
      <c r="C11" s="212"/>
      <c r="D11" s="297">
        <v>75</v>
      </c>
      <c r="E11" s="297">
        <v>23</v>
      </c>
      <c r="F11" s="367">
        <f t="shared" si="0"/>
        <v>0.30666666666666664</v>
      </c>
      <c r="G11" s="222"/>
      <c r="H11" s="297"/>
      <c r="I11" s="297"/>
      <c r="J11" s="367" t="str">
        <f t="shared" si="1"/>
        <v>*</v>
      </c>
      <c r="K11" s="296"/>
      <c r="L11" s="297"/>
      <c r="M11" s="297"/>
      <c r="N11" s="370" t="str">
        <f t="shared" si="2"/>
        <v>*</v>
      </c>
      <c r="O11" s="18"/>
      <c r="P11" s="374" t="s">
        <v>161</v>
      </c>
      <c r="Q11" s="212"/>
      <c r="R11" s="297">
        <v>75</v>
      </c>
      <c r="S11" s="297">
        <v>23</v>
      </c>
      <c r="T11" s="367">
        <f t="shared" si="3"/>
        <v>0.30666666666666664</v>
      </c>
      <c r="U11" s="222"/>
      <c r="V11" s="297"/>
      <c r="W11" s="297"/>
      <c r="X11" s="367" t="str">
        <f t="shared" si="4"/>
        <v>*</v>
      </c>
      <c r="Y11" s="296"/>
      <c r="Z11" s="297"/>
      <c r="AA11" s="297"/>
      <c r="AB11" s="367" t="str">
        <f t="shared" si="5"/>
        <v>*</v>
      </c>
    </row>
    <row r="12" spans="1:28" ht="12.75" customHeight="1" thickBot="1" thickTop="1">
      <c r="A12" s="25" t="s">
        <v>162</v>
      </c>
      <c r="B12" s="191"/>
      <c r="C12" s="216"/>
      <c r="D12" s="298">
        <f>SUM(D13:D14)</f>
        <v>37</v>
      </c>
      <c r="E12" s="298">
        <f>SUM(E13:E14)</f>
        <v>37</v>
      </c>
      <c r="F12" s="368">
        <f t="shared" si="0"/>
        <v>1</v>
      </c>
      <c r="G12" s="293"/>
      <c r="H12" s="298">
        <f>SUM(H13:H14)</f>
        <v>0</v>
      </c>
      <c r="I12" s="298">
        <f>SUM(I13:I14)</f>
        <v>0</v>
      </c>
      <c r="J12" s="368" t="str">
        <f t="shared" si="1"/>
        <v>*</v>
      </c>
      <c r="K12" s="294"/>
      <c r="L12" s="298">
        <v>0</v>
      </c>
      <c r="M12" s="298">
        <f>SUM(M13:M14)</f>
        <v>0</v>
      </c>
      <c r="N12" s="368" t="str">
        <f t="shared" si="2"/>
        <v>*</v>
      </c>
      <c r="O12" s="25" t="s">
        <v>162</v>
      </c>
      <c r="P12" s="191"/>
      <c r="Q12" s="216"/>
      <c r="R12" s="298">
        <f>SUM(R13:R14)</f>
        <v>870</v>
      </c>
      <c r="S12" s="298">
        <f>SUM(S13:S14)</f>
        <v>816</v>
      </c>
      <c r="T12" s="368">
        <f t="shared" si="3"/>
        <v>0.9379310344827586</v>
      </c>
      <c r="U12" s="293"/>
      <c r="V12" s="298">
        <f>SUM(V13:V14)</f>
        <v>4460</v>
      </c>
      <c r="W12" s="298">
        <f>SUM(W13:W14)</f>
        <v>1534</v>
      </c>
      <c r="X12" s="368">
        <f t="shared" si="4"/>
        <v>0.3439461883408072</v>
      </c>
      <c r="Y12" s="294"/>
      <c r="Z12" s="298">
        <f>SUM(Z13:Z14)</f>
        <v>0</v>
      </c>
      <c r="AA12" s="298">
        <f>SUM(AA13:AA14)</f>
        <v>0</v>
      </c>
      <c r="AB12" s="368" t="str">
        <f t="shared" si="5"/>
        <v>*</v>
      </c>
    </row>
    <row r="13" spans="1:28" ht="11.25" customHeight="1" thickTop="1">
      <c r="A13" s="20"/>
      <c r="B13" s="374" t="s">
        <v>163</v>
      </c>
      <c r="C13" s="212"/>
      <c r="D13" s="295">
        <v>0</v>
      </c>
      <c r="E13" s="295">
        <v>0</v>
      </c>
      <c r="F13" s="366" t="str">
        <f t="shared" si="0"/>
        <v>*</v>
      </c>
      <c r="G13" s="221"/>
      <c r="H13" s="295"/>
      <c r="I13" s="295"/>
      <c r="J13" s="366" t="str">
        <f t="shared" si="1"/>
        <v>*</v>
      </c>
      <c r="K13" s="296"/>
      <c r="L13" s="295"/>
      <c r="M13" s="295"/>
      <c r="N13" s="366" t="str">
        <f t="shared" si="2"/>
        <v>*</v>
      </c>
      <c r="O13" s="20"/>
      <c r="P13" s="374" t="s">
        <v>163</v>
      </c>
      <c r="Q13" s="212"/>
      <c r="R13" s="295">
        <v>720</v>
      </c>
      <c r="S13" s="295">
        <v>687</v>
      </c>
      <c r="T13" s="366">
        <f t="shared" si="3"/>
        <v>0.9541666666666667</v>
      </c>
      <c r="U13" s="221"/>
      <c r="V13" s="295">
        <v>4460</v>
      </c>
      <c r="W13" s="295">
        <v>1534</v>
      </c>
      <c r="X13" s="366">
        <f t="shared" si="4"/>
        <v>0.3439461883408072</v>
      </c>
      <c r="Y13" s="296"/>
      <c r="Z13" s="295"/>
      <c r="AA13" s="295"/>
      <c r="AB13" s="366" t="str">
        <f t="shared" si="5"/>
        <v>*</v>
      </c>
    </row>
    <row r="14" spans="1:28" ht="11.25" customHeight="1" thickBot="1">
      <c r="A14" s="20"/>
      <c r="B14" s="374" t="s">
        <v>164</v>
      </c>
      <c r="C14" s="212"/>
      <c r="D14" s="299">
        <v>37</v>
      </c>
      <c r="E14" s="299">
        <v>37</v>
      </c>
      <c r="F14" s="369">
        <f t="shared" si="0"/>
        <v>1</v>
      </c>
      <c r="G14" s="221"/>
      <c r="H14" s="299"/>
      <c r="I14" s="299"/>
      <c r="J14" s="369" t="str">
        <f t="shared" si="1"/>
        <v>*</v>
      </c>
      <c r="K14" s="296"/>
      <c r="L14" s="299"/>
      <c r="M14" s="299"/>
      <c r="N14" s="369" t="str">
        <f t="shared" si="2"/>
        <v>*</v>
      </c>
      <c r="O14" s="20"/>
      <c r="P14" s="374" t="s">
        <v>164</v>
      </c>
      <c r="Q14" s="212"/>
      <c r="R14" s="299">
        <v>150</v>
      </c>
      <c r="S14" s="299">
        <v>129</v>
      </c>
      <c r="T14" s="369">
        <f t="shared" si="3"/>
        <v>0.86</v>
      </c>
      <c r="U14" s="221"/>
      <c r="V14" s="299">
        <v>0</v>
      </c>
      <c r="W14" s="299">
        <v>0</v>
      </c>
      <c r="X14" s="369" t="str">
        <f t="shared" si="4"/>
        <v>*</v>
      </c>
      <c r="Y14" s="296"/>
      <c r="Z14" s="299"/>
      <c r="AA14" s="299"/>
      <c r="AB14" s="369" t="str">
        <f t="shared" si="5"/>
        <v>*</v>
      </c>
    </row>
    <row r="15" spans="1:28" ht="12.75" customHeight="1" thickBot="1" thickTop="1">
      <c r="A15" s="25" t="s">
        <v>165</v>
      </c>
      <c r="B15" s="191"/>
      <c r="C15" s="216"/>
      <c r="D15" s="300">
        <f>SUM(D16:D22)</f>
        <v>2674</v>
      </c>
      <c r="E15" s="300">
        <f>SUM(E16:E22)</f>
        <v>2573</v>
      </c>
      <c r="F15" s="368">
        <f t="shared" si="0"/>
        <v>0.962228870605834</v>
      </c>
      <c r="G15" s="293"/>
      <c r="H15" s="300">
        <f>SUM(H16:H22)</f>
        <v>894</v>
      </c>
      <c r="I15" s="300">
        <f>SUM(I16:I22)</f>
        <v>894</v>
      </c>
      <c r="J15" s="368">
        <f t="shared" si="1"/>
        <v>1</v>
      </c>
      <c r="K15" s="301"/>
      <c r="L15" s="300">
        <v>0</v>
      </c>
      <c r="M15" s="300">
        <f>SUM(M16:M22)</f>
        <v>0</v>
      </c>
      <c r="N15" s="368" t="str">
        <f t="shared" si="2"/>
        <v>*</v>
      </c>
      <c r="O15" s="25" t="s">
        <v>165</v>
      </c>
      <c r="P15" s="191"/>
      <c r="Q15" s="216"/>
      <c r="R15" s="300">
        <f>SUM(R16:R22)</f>
        <v>4436</v>
      </c>
      <c r="S15" s="300">
        <f>SUM(S16:S22)</f>
        <v>4443</v>
      </c>
      <c r="T15" s="368">
        <f t="shared" si="3"/>
        <v>1.0015779981965736</v>
      </c>
      <c r="U15" s="293"/>
      <c r="V15" s="300">
        <f>SUM(V16:V22)</f>
        <v>1831</v>
      </c>
      <c r="W15" s="300">
        <f>SUM(W16:W22)</f>
        <v>1804</v>
      </c>
      <c r="X15" s="368">
        <f t="shared" si="4"/>
        <v>0.9852539595849262</v>
      </c>
      <c r="Y15" s="301"/>
      <c r="Z15" s="300">
        <f>SUM(Z16:Z22)</f>
        <v>0</v>
      </c>
      <c r="AA15" s="300">
        <f>SUM(AA16:AA22)</f>
        <v>0</v>
      </c>
      <c r="AB15" s="368" t="str">
        <f t="shared" si="5"/>
        <v>*</v>
      </c>
    </row>
    <row r="16" spans="1:28" ht="11.25" customHeight="1" thickTop="1">
      <c r="A16" s="20"/>
      <c r="B16" s="375" t="s">
        <v>166</v>
      </c>
      <c r="C16" s="212"/>
      <c r="D16" s="295">
        <v>240</v>
      </c>
      <c r="E16" s="295">
        <v>245</v>
      </c>
      <c r="F16" s="366">
        <f t="shared" si="0"/>
        <v>1.0208333333333333</v>
      </c>
      <c r="G16" s="220"/>
      <c r="H16" s="295"/>
      <c r="I16" s="295"/>
      <c r="J16" s="366" t="str">
        <f t="shared" si="1"/>
        <v>*</v>
      </c>
      <c r="K16" s="296"/>
      <c r="L16" s="295"/>
      <c r="M16" s="295"/>
      <c r="N16" s="366" t="str">
        <f t="shared" si="2"/>
        <v>*</v>
      </c>
      <c r="O16" s="20"/>
      <c r="P16" s="374" t="s">
        <v>166</v>
      </c>
      <c r="Q16" s="212"/>
      <c r="R16" s="295">
        <v>530</v>
      </c>
      <c r="S16" s="295">
        <v>535</v>
      </c>
      <c r="T16" s="366">
        <f t="shared" si="3"/>
        <v>1.009433962264151</v>
      </c>
      <c r="U16" s="220"/>
      <c r="V16" s="295"/>
      <c r="W16" s="295"/>
      <c r="X16" s="366" t="str">
        <f t="shared" si="4"/>
        <v>*</v>
      </c>
      <c r="Y16" s="296"/>
      <c r="Z16" s="295"/>
      <c r="AA16" s="295"/>
      <c r="AB16" s="366" t="str">
        <f t="shared" si="5"/>
        <v>*</v>
      </c>
    </row>
    <row r="17" spans="1:28" ht="11.25" customHeight="1">
      <c r="A17" s="20"/>
      <c r="B17" s="374" t="s">
        <v>167</v>
      </c>
      <c r="C17" s="212"/>
      <c r="D17" s="297">
        <v>160</v>
      </c>
      <c r="E17" s="297">
        <v>135</v>
      </c>
      <c r="F17" s="367">
        <f t="shared" si="0"/>
        <v>0.84375</v>
      </c>
      <c r="G17" s="220"/>
      <c r="H17" s="297"/>
      <c r="I17" s="297"/>
      <c r="J17" s="367" t="str">
        <f t="shared" si="1"/>
        <v>*</v>
      </c>
      <c r="K17" s="296"/>
      <c r="L17" s="297"/>
      <c r="M17" s="297"/>
      <c r="N17" s="367" t="str">
        <f t="shared" si="2"/>
        <v>*</v>
      </c>
      <c r="O17" s="20"/>
      <c r="P17" s="374" t="s">
        <v>167</v>
      </c>
      <c r="Q17" s="212"/>
      <c r="R17" s="297">
        <v>447</v>
      </c>
      <c r="S17" s="297">
        <v>394</v>
      </c>
      <c r="T17" s="367">
        <f t="shared" si="3"/>
        <v>0.8814317673378076</v>
      </c>
      <c r="U17" s="220"/>
      <c r="V17" s="297"/>
      <c r="W17" s="297"/>
      <c r="X17" s="367" t="str">
        <f t="shared" si="4"/>
        <v>*</v>
      </c>
      <c r="Y17" s="296"/>
      <c r="Z17" s="297"/>
      <c r="AA17" s="297"/>
      <c r="AB17" s="367" t="str">
        <f t="shared" si="5"/>
        <v>*</v>
      </c>
    </row>
    <row r="18" spans="1:28" ht="11.25" customHeight="1">
      <c r="A18" s="20"/>
      <c r="B18" s="374" t="s">
        <v>168</v>
      </c>
      <c r="C18" s="212"/>
      <c r="D18" s="297">
        <v>434</v>
      </c>
      <c r="E18" s="297">
        <v>470</v>
      </c>
      <c r="F18" s="367">
        <f t="shared" si="0"/>
        <v>1.0829493087557605</v>
      </c>
      <c r="G18" s="220"/>
      <c r="H18" s="297">
        <v>894</v>
      </c>
      <c r="I18" s="297">
        <v>894</v>
      </c>
      <c r="J18" s="367">
        <f t="shared" si="1"/>
        <v>1</v>
      </c>
      <c r="K18" s="296"/>
      <c r="L18" s="297"/>
      <c r="M18" s="297"/>
      <c r="N18" s="367" t="str">
        <f t="shared" si="2"/>
        <v>*</v>
      </c>
      <c r="O18" s="20"/>
      <c r="P18" s="374" t="s">
        <v>168</v>
      </c>
      <c r="Q18" s="212"/>
      <c r="R18" s="297">
        <v>1417</v>
      </c>
      <c r="S18" s="297">
        <v>1476</v>
      </c>
      <c r="T18" s="367">
        <f t="shared" si="3"/>
        <v>1.0416372618207481</v>
      </c>
      <c r="U18" s="220"/>
      <c r="V18" s="297">
        <v>1831</v>
      </c>
      <c r="W18" s="297">
        <v>1804</v>
      </c>
      <c r="X18" s="367">
        <f t="shared" si="4"/>
        <v>0.9852539595849262</v>
      </c>
      <c r="Y18" s="296"/>
      <c r="Z18" s="297"/>
      <c r="AA18" s="297"/>
      <c r="AB18" s="367" t="str">
        <f t="shared" si="5"/>
        <v>*</v>
      </c>
    </row>
    <row r="19" spans="1:28" ht="11.25" customHeight="1">
      <c r="A19" s="20"/>
      <c r="B19" s="374" t="s">
        <v>169</v>
      </c>
      <c r="C19" s="212"/>
      <c r="D19" s="297">
        <v>1700</v>
      </c>
      <c r="E19" s="297">
        <v>1599</v>
      </c>
      <c r="F19" s="367">
        <f t="shared" si="0"/>
        <v>0.9405882352941176</v>
      </c>
      <c r="G19" s="220"/>
      <c r="H19" s="297"/>
      <c r="I19" s="297"/>
      <c r="J19" s="367" t="str">
        <f t="shared" si="1"/>
        <v>*</v>
      </c>
      <c r="K19" s="296"/>
      <c r="L19" s="297"/>
      <c r="M19" s="297"/>
      <c r="N19" s="367" t="str">
        <f t="shared" si="2"/>
        <v>*</v>
      </c>
      <c r="O19" s="20"/>
      <c r="P19" s="374" t="s">
        <v>169</v>
      </c>
      <c r="Q19" s="212"/>
      <c r="R19" s="297">
        <v>1902</v>
      </c>
      <c r="S19" s="297">
        <v>1929</v>
      </c>
      <c r="T19" s="367">
        <f t="shared" si="3"/>
        <v>1.0141955835962144</v>
      </c>
      <c r="U19" s="220"/>
      <c r="V19" s="297"/>
      <c r="W19" s="297"/>
      <c r="X19" s="367" t="str">
        <f t="shared" si="4"/>
        <v>*</v>
      </c>
      <c r="Y19" s="296"/>
      <c r="Z19" s="297"/>
      <c r="AA19" s="297"/>
      <c r="AB19" s="367" t="str">
        <f t="shared" si="5"/>
        <v>*</v>
      </c>
    </row>
    <row r="20" spans="1:28" ht="10.5" customHeight="1">
      <c r="A20" s="20"/>
      <c r="B20" s="374" t="s">
        <v>587</v>
      </c>
      <c r="C20" s="212"/>
      <c r="D20" s="297">
        <v>60</v>
      </c>
      <c r="E20" s="297">
        <v>61</v>
      </c>
      <c r="F20" s="367">
        <f t="shared" si="0"/>
        <v>1.0166666666666666</v>
      </c>
      <c r="G20" s="220"/>
      <c r="H20" s="297"/>
      <c r="I20" s="297"/>
      <c r="J20" s="367" t="str">
        <f t="shared" si="1"/>
        <v>*</v>
      </c>
      <c r="K20" s="296"/>
      <c r="L20" s="297"/>
      <c r="M20" s="297"/>
      <c r="N20" s="367" t="str">
        <f t="shared" si="2"/>
        <v>*</v>
      </c>
      <c r="O20" s="20"/>
      <c r="P20" s="374" t="s">
        <v>587</v>
      </c>
      <c r="Q20" s="212"/>
      <c r="R20" s="297">
        <v>60</v>
      </c>
      <c r="S20" s="297">
        <v>56</v>
      </c>
      <c r="T20" s="367">
        <f t="shared" si="3"/>
        <v>0.9333333333333333</v>
      </c>
      <c r="U20" s="220"/>
      <c r="V20" s="297"/>
      <c r="W20" s="297"/>
      <c r="X20" s="367" t="str">
        <f t="shared" si="4"/>
        <v>*</v>
      </c>
      <c r="Y20" s="296"/>
      <c r="Z20" s="297"/>
      <c r="AA20" s="297"/>
      <c r="AB20" s="367" t="str">
        <f t="shared" si="5"/>
        <v>*</v>
      </c>
    </row>
    <row r="21" spans="1:28" ht="10.5" customHeight="1">
      <c r="A21" s="20"/>
      <c r="B21" s="374" t="s">
        <v>588</v>
      </c>
      <c r="C21" s="212"/>
      <c r="D21" s="297">
        <v>40</v>
      </c>
      <c r="E21" s="297">
        <v>29</v>
      </c>
      <c r="F21" s="367">
        <f t="shared" si="0"/>
        <v>0.725</v>
      </c>
      <c r="G21" s="220"/>
      <c r="H21" s="297"/>
      <c r="I21" s="297"/>
      <c r="J21" s="367" t="str">
        <f t="shared" si="1"/>
        <v>*</v>
      </c>
      <c r="K21" s="296"/>
      <c r="L21" s="297"/>
      <c r="M21" s="297"/>
      <c r="N21" s="367" t="str">
        <f t="shared" si="2"/>
        <v>*</v>
      </c>
      <c r="O21" s="20"/>
      <c r="P21" s="374" t="s">
        <v>588</v>
      </c>
      <c r="Q21" s="212"/>
      <c r="R21" s="297">
        <v>40</v>
      </c>
      <c r="S21" s="297">
        <v>28</v>
      </c>
      <c r="T21" s="367">
        <f t="shared" si="3"/>
        <v>0.7</v>
      </c>
      <c r="U21" s="220"/>
      <c r="V21" s="297"/>
      <c r="W21" s="297"/>
      <c r="X21" s="367" t="str">
        <f t="shared" si="4"/>
        <v>*</v>
      </c>
      <c r="Y21" s="296"/>
      <c r="Z21" s="297"/>
      <c r="AA21" s="297"/>
      <c r="AB21" s="367" t="str">
        <f t="shared" si="5"/>
        <v>*</v>
      </c>
    </row>
    <row r="22" spans="1:28" ht="12" customHeight="1" thickBot="1">
      <c r="A22" s="20"/>
      <c r="B22" s="374" t="s">
        <v>589</v>
      </c>
      <c r="C22" s="212"/>
      <c r="D22" s="297">
        <v>40</v>
      </c>
      <c r="E22" s="297">
        <v>34</v>
      </c>
      <c r="F22" s="367">
        <f t="shared" si="0"/>
        <v>0.85</v>
      </c>
      <c r="G22" s="220"/>
      <c r="H22" s="297"/>
      <c r="I22" s="297"/>
      <c r="J22" s="367" t="str">
        <f t="shared" si="1"/>
        <v>*</v>
      </c>
      <c r="K22" s="296"/>
      <c r="L22" s="297"/>
      <c r="M22" s="297"/>
      <c r="N22" s="367" t="str">
        <f t="shared" si="2"/>
        <v>*</v>
      </c>
      <c r="O22" s="20"/>
      <c r="P22" s="374" t="s">
        <v>589</v>
      </c>
      <c r="Q22" s="212"/>
      <c r="R22" s="297">
        <v>40</v>
      </c>
      <c r="S22" s="297">
        <v>25</v>
      </c>
      <c r="T22" s="367">
        <f t="shared" si="3"/>
        <v>0.625</v>
      </c>
      <c r="U22" s="220"/>
      <c r="V22" s="297"/>
      <c r="W22" s="297"/>
      <c r="X22" s="367" t="str">
        <f t="shared" si="4"/>
        <v>*</v>
      </c>
      <c r="Y22" s="296"/>
      <c r="Z22" s="297"/>
      <c r="AA22" s="297"/>
      <c r="AB22" s="367" t="str">
        <f t="shared" si="5"/>
        <v>*</v>
      </c>
    </row>
    <row r="23" spans="1:28" ht="12.75" customHeight="1" thickBot="1" thickTop="1">
      <c r="A23" s="25" t="s">
        <v>173</v>
      </c>
      <c r="B23" s="191"/>
      <c r="C23" s="216"/>
      <c r="D23" s="300">
        <f>SUM(D24:D27)</f>
        <v>270</v>
      </c>
      <c r="E23" s="300">
        <f>SUM(E24:E27)</f>
        <v>319</v>
      </c>
      <c r="F23" s="368">
        <f t="shared" si="0"/>
        <v>1.1814814814814816</v>
      </c>
      <c r="G23" s="293"/>
      <c r="H23" s="300">
        <f>SUM(H24:H27)</f>
        <v>0</v>
      </c>
      <c r="I23" s="300">
        <f>SUM(I24:I27)</f>
        <v>0</v>
      </c>
      <c r="J23" s="368" t="str">
        <f t="shared" si="1"/>
        <v>*</v>
      </c>
      <c r="K23" s="301"/>
      <c r="L23" s="300">
        <v>0</v>
      </c>
      <c r="M23" s="300">
        <f>SUM(M24:M27)</f>
        <v>0</v>
      </c>
      <c r="N23" s="368" t="str">
        <f t="shared" si="2"/>
        <v>*</v>
      </c>
      <c r="O23" s="25" t="s">
        <v>173</v>
      </c>
      <c r="P23" s="191"/>
      <c r="Q23" s="216"/>
      <c r="R23" s="300">
        <f>SUM(R24:R27)</f>
        <v>856</v>
      </c>
      <c r="S23" s="300">
        <f>SUM(S24:S27)</f>
        <v>862</v>
      </c>
      <c r="T23" s="368">
        <f t="shared" si="3"/>
        <v>1.0070093457943925</v>
      </c>
      <c r="U23" s="293"/>
      <c r="V23" s="300">
        <f>SUM(V24:V27)</f>
        <v>0</v>
      </c>
      <c r="W23" s="300">
        <f>SUM(W24:W27)</f>
        <v>0</v>
      </c>
      <c r="X23" s="368" t="str">
        <f t="shared" si="4"/>
        <v>*</v>
      </c>
      <c r="Y23" s="301"/>
      <c r="Z23" s="300">
        <f>SUM(Z24:Z27)</f>
        <v>0</v>
      </c>
      <c r="AA23" s="300">
        <f>SUM(AA24:AA27)</f>
        <v>0</v>
      </c>
      <c r="AB23" s="368" t="str">
        <f t="shared" si="5"/>
        <v>*</v>
      </c>
    </row>
    <row r="24" spans="1:28" ht="11.25" customHeight="1" thickTop="1">
      <c r="A24" s="20"/>
      <c r="B24" s="374" t="s">
        <v>174</v>
      </c>
      <c r="C24" s="212"/>
      <c r="D24" s="295">
        <v>140</v>
      </c>
      <c r="E24" s="295">
        <v>199</v>
      </c>
      <c r="F24" s="366">
        <f t="shared" si="0"/>
        <v>1.4214285714285715</v>
      </c>
      <c r="G24" s="220"/>
      <c r="H24" s="295"/>
      <c r="I24" s="295"/>
      <c r="J24" s="366" t="str">
        <f t="shared" si="1"/>
        <v>*</v>
      </c>
      <c r="K24" s="296"/>
      <c r="L24" s="295"/>
      <c r="M24" s="295"/>
      <c r="N24" s="366" t="str">
        <f t="shared" si="2"/>
        <v>*</v>
      </c>
      <c r="O24" s="20"/>
      <c r="P24" s="374" t="s">
        <v>174</v>
      </c>
      <c r="Q24" s="212"/>
      <c r="R24" s="295">
        <v>483</v>
      </c>
      <c r="S24" s="295">
        <v>486</v>
      </c>
      <c r="T24" s="366">
        <f t="shared" si="3"/>
        <v>1.0062111801242235</v>
      </c>
      <c r="U24" s="220"/>
      <c r="V24" s="295"/>
      <c r="W24" s="295"/>
      <c r="X24" s="366" t="str">
        <f t="shared" si="4"/>
        <v>*</v>
      </c>
      <c r="Y24" s="296"/>
      <c r="Z24" s="295"/>
      <c r="AA24" s="295"/>
      <c r="AB24" s="366" t="str">
        <f t="shared" si="5"/>
        <v>*</v>
      </c>
    </row>
    <row r="25" spans="1:28" ht="11.25" customHeight="1">
      <c r="A25" s="20"/>
      <c r="B25" s="374" t="s">
        <v>175</v>
      </c>
      <c r="C25" s="212"/>
      <c r="D25" s="297">
        <v>0</v>
      </c>
      <c r="E25" s="297">
        <v>0</v>
      </c>
      <c r="F25" s="367" t="str">
        <f t="shared" si="0"/>
        <v>*</v>
      </c>
      <c r="G25" s="220"/>
      <c r="H25" s="297"/>
      <c r="I25" s="297"/>
      <c r="J25" s="367" t="str">
        <f t="shared" si="1"/>
        <v>*</v>
      </c>
      <c r="K25" s="296"/>
      <c r="L25" s="297"/>
      <c r="M25" s="297"/>
      <c r="N25" s="367" t="str">
        <f t="shared" si="2"/>
        <v>*</v>
      </c>
      <c r="O25" s="20"/>
      <c r="P25" s="374" t="s">
        <v>175</v>
      </c>
      <c r="Q25" s="212"/>
      <c r="R25" s="297">
        <v>50</v>
      </c>
      <c r="S25" s="297">
        <v>44</v>
      </c>
      <c r="T25" s="367">
        <f t="shared" si="3"/>
        <v>0.88</v>
      </c>
      <c r="U25" s="220"/>
      <c r="V25" s="297"/>
      <c r="W25" s="297"/>
      <c r="X25" s="367" t="str">
        <f t="shared" si="4"/>
        <v>*</v>
      </c>
      <c r="Y25" s="296"/>
      <c r="Z25" s="297"/>
      <c r="AA25" s="297"/>
      <c r="AB25" s="367" t="str">
        <f t="shared" si="5"/>
        <v>*</v>
      </c>
    </row>
    <row r="26" spans="1:28" ht="11.25" customHeight="1">
      <c r="A26" s="20"/>
      <c r="B26" s="374" t="s">
        <v>559</v>
      </c>
      <c r="C26" s="212"/>
      <c r="D26" s="297">
        <v>70</v>
      </c>
      <c r="E26" s="297">
        <v>67</v>
      </c>
      <c r="F26" s="367">
        <f t="shared" si="0"/>
        <v>0.9571428571428572</v>
      </c>
      <c r="G26" s="220"/>
      <c r="H26" s="297"/>
      <c r="I26" s="297"/>
      <c r="J26" s="367" t="str">
        <f t="shared" si="1"/>
        <v>*</v>
      </c>
      <c r="K26" s="296"/>
      <c r="L26" s="297"/>
      <c r="M26" s="297"/>
      <c r="N26" s="367" t="str">
        <f t="shared" si="2"/>
        <v>*</v>
      </c>
      <c r="O26" s="20"/>
      <c r="P26" s="374" t="s">
        <v>559</v>
      </c>
      <c r="Q26" s="212"/>
      <c r="R26" s="297">
        <v>194</v>
      </c>
      <c r="S26" s="297">
        <v>190</v>
      </c>
      <c r="T26" s="367">
        <f t="shared" si="3"/>
        <v>0.979381443298969</v>
      </c>
      <c r="U26" s="220"/>
      <c r="V26" s="297"/>
      <c r="W26" s="297"/>
      <c r="X26" s="367" t="str">
        <f t="shared" si="4"/>
        <v>*</v>
      </c>
      <c r="Y26" s="296"/>
      <c r="Z26" s="297"/>
      <c r="AA26" s="297"/>
      <c r="AB26" s="367" t="str">
        <f t="shared" si="5"/>
        <v>*</v>
      </c>
    </row>
    <row r="27" spans="1:28" ht="11.25" customHeight="1" thickBot="1">
      <c r="A27" s="20"/>
      <c r="B27" s="374" t="s">
        <v>176</v>
      </c>
      <c r="C27" s="212"/>
      <c r="D27" s="299">
        <v>60</v>
      </c>
      <c r="E27" s="299">
        <v>53</v>
      </c>
      <c r="F27" s="369">
        <f t="shared" si="0"/>
        <v>0.8833333333333333</v>
      </c>
      <c r="G27" s="220"/>
      <c r="H27" s="299"/>
      <c r="I27" s="299"/>
      <c r="J27" s="369" t="str">
        <f t="shared" si="1"/>
        <v>*</v>
      </c>
      <c r="K27" s="296"/>
      <c r="L27" s="299"/>
      <c r="M27" s="299"/>
      <c r="N27" s="369" t="str">
        <f t="shared" si="2"/>
        <v>*</v>
      </c>
      <c r="O27" s="20"/>
      <c r="P27" s="374" t="s">
        <v>176</v>
      </c>
      <c r="Q27" s="212"/>
      <c r="R27" s="299">
        <v>129</v>
      </c>
      <c r="S27" s="299">
        <v>142</v>
      </c>
      <c r="T27" s="369">
        <f t="shared" si="3"/>
        <v>1.1007751937984496</v>
      </c>
      <c r="U27" s="220"/>
      <c r="V27" s="299"/>
      <c r="W27" s="299"/>
      <c r="X27" s="369" t="str">
        <f t="shared" si="4"/>
        <v>*</v>
      </c>
      <c r="Y27" s="296"/>
      <c r="Z27" s="299"/>
      <c r="AA27" s="299"/>
      <c r="AB27" s="369" t="str">
        <f t="shared" si="5"/>
        <v>*</v>
      </c>
    </row>
    <row r="28" spans="1:28" ht="12.75" customHeight="1" thickBot="1" thickTop="1">
      <c r="A28" s="25" t="s">
        <v>177</v>
      </c>
      <c r="B28" s="191"/>
      <c r="C28" s="216"/>
      <c r="D28" s="300">
        <f>SUM(D29:D38)</f>
        <v>2374</v>
      </c>
      <c r="E28" s="300">
        <f>SUM(E29:E38)</f>
        <v>2590</v>
      </c>
      <c r="F28" s="368">
        <f t="shared" si="0"/>
        <v>1.0909856781802865</v>
      </c>
      <c r="G28" s="293"/>
      <c r="H28" s="300">
        <f>SUM(H29:H38)</f>
        <v>5348</v>
      </c>
      <c r="I28" s="300">
        <f>SUM(I29:I38)</f>
        <v>5390</v>
      </c>
      <c r="J28" s="368">
        <f t="shared" si="1"/>
        <v>1.0078534031413613</v>
      </c>
      <c r="K28" s="301"/>
      <c r="L28" s="300">
        <v>0</v>
      </c>
      <c r="M28" s="300">
        <f>SUM(M29:M38)</f>
        <v>0</v>
      </c>
      <c r="N28" s="368" t="str">
        <f t="shared" si="2"/>
        <v>*</v>
      </c>
      <c r="O28" s="25" t="s">
        <v>177</v>
      </c>
      <c r="P28" s="191"/>
      <c r="Q28" s="216"/>
      <c r="R28" s="300">
        <f>SUM(R29:R38)</f>
        <v>13420</v>
      </c>
      <c r="S28" s="300">
        <f>SUM(S29:S38)</f>
        <v>12650</v>
      </c>
      <c r="T28" s="368">
        <f t="shared" si="3"/>
        <v>0.9426229508196722</v>
      </c>
      <c r="U28" s="293"/>
      <c r="V28" s="300">
        <f>SUM(V29:V38)</f>
        <v>0</v>
      </c>
      <c r="W28" s="300">
        <f>SUM(W29:W38)</f>
        <v>0</v>
      </c>
      <c r="X28" s="368" t="str">
        <f t="shared" si="4"/>
        <v>*</v>
      </c>
      <c r="Y28" s="301"/>
      <c r="Z28" s="300">
        <f>SUM(Z29:Z38)</f>
        <v>0</v>
      </c>
      <c r="AA28" s="300">
        <f>SUM(AA29:AA38)</f>
        <v>0</v>
      </c>
      <c r="AB28" s="368" t="str">
        <f t="shared" si="5"/>
        <v>*</v>
      </c>
    </row>
    <row r="29" spans="1:28" ht="11.25" customHeight="1" thickTop="1">
      <c r="A29" s="26"/>
      <c r="B29" s="374" t="s">
        <v>560</v>
      </c>
      <c r="C29" s="212"/>
      <c r="D29" s="295">
        <v>62</v>
      </c>
      <c r="E29" s="295">
        <v>83</v>
      </c>
      <c r="F29" s="366">
        <f t="shared" si="0"/>
        <v>1.3387096774193548</v>
      </c>
      <c r="G29" s="220"/>
      <c r="H29" s="295"/>
      <c r="I29" s="295"/>
      <c r="J29" s="366" t="str">
        <f t="shared" si="1"/>
        <v>*</v>
      </c>
      <c r="K29" s="296"/>
      <c r="L29" s="295"/>
      <c r="M29" s="295"/>
      <c r="N29" s="366" t="str">
        <f t="shared" si="2"/>
        <v>*</v>
      </c>
      <c r="O29" s="20"/>
      <c r="P29" s="374" t="s">
        <v>560</v>
      </c>
      <c r="Q29" s="212"/>
      <c r="R29" s="295">
        <v>312</v>
      </c>
      <c r="S29" s="295">
        <v>315</v>
      </c>
      <c r="T29" s="366">
        <f t="shared" si="3"/>
        <v>1.0096153846153846</v>
      </c>
      <c r="U29" s="220"/>
      <c r="V29" s="295"/>
      <c r="W29" s="295"/>
      <c r="X29" s="366" t="str">
        <f t="shared" si="4"/>
        <v>*</v>
      </c>
      <c r="Y29" s="296"/>
      <c r="Z29" s="295"/>
      <c r="AA29" s="295"/>
      <c r="AB29" s="366" t="str">
        <f t="shared" si="5"/>
        <v>*</v>
      </c>
    </row>
    <row r="30" spans="1:28" ht="11.25" customHeight="1">
      <c r="A30" s="20"/>
      <c r="B30" s="374" t="s">
        <v>561</v>
      </c>
      <c r="C30" s="212"/>
      <c r="D30" s="297">
        <v>0</v>
      </c>
      <c r="E30" s="297">
        <v>0</v>
      </c>
      <c r="F30" s="367" t="str">
        <f t="shared" si="0"/>
        <v>*</v>
      </c>
      <c r="G30" s="220"/>
      <c r="H30" s="297"/>
      <c r="I30" s="297"/>
      <c r="J30" s="367" t="str">
        <f t="shared" si="1"/>
        <v>*</v>
      </c>
      <c r="K30" s="296"/>
      <c r="L30" s="297"/>
      <c r="M30" s="297"/>
      <c r="N30" s="367" t="str">
        <f t="shared" si="2"/>
        <v>*</v>
      </c>
      <c r="O30" s="20"/>
      <c r="P30" s="374" t="s">
        <v>561</v>
      </c>
      <c r="Q30" s="212"/>
      <c r="R30" s="297">
        <v>1253</v>
      </c>
      <c r="S30" s="297">
        <v>1043</v>
      </c>
      <c r="T30" s="367">
        <f t="shared" si="3"/>
        <v>0.8324022346368715</v>
      </c>
      <c r="U30" s="220"/>
      <c r="V30" s="297"/>
      <c r="W30" s="297"/>
      <c r="X30" s="367" t="str">
        <f t="shared" si="4"/>
        <v>*</v>
      </c>
      <c r="Y30" s="296"/>
      <c r="Z30" s="297"/>
      <c r="AA30" s="297"/>
      <c r="AB30" s="367" t="str">
        <f t="shared" si="5"/>
        <v>*</v>
      </c>
    </row>
    <row r="31" spans="1:28" ht="11.25" customHeight="1">
      <c r="A31" s="20"/>
      <c r="B31" s="374" t="s">
        <v>612</v>
      </c>
      <c r="C31" s="212"/>
      <c r="D31" s="297">
        <v>494</v>
      </c>
      <c r="E31" s="297">
        <v>519</v>
      </c>
      <c r="F31" s="367">
        <f t="shared" si="0"/>
        <v>1.0506072874493928</v>
      </c>
      <c r="G31" s="220"/>
      <c r="H31" s="297">
        <v>935</v>
      </c>
      <c r="I31" s="297">
        <v>1390</v>
      </c>
      <c r="J31" s="367">
        <f t="shared" si="1"/>
        <v>1.4866310160427807</v>
      </c>
      <c r="K31" s="296"/>
      <c r="L31" s="297"/>
      <c r="M31" s="297"/>
      <c r="N31" s="367" t="str">
        <f t="shared" si="2"/>
        <v>*</v>
      </c>
      <c r="O31" s="20"/>
      <c r="P31" s="374" t="s">
        <v>612</v>
      </c>
      <c r="Q31" s="212"/>
      <c r="R31" s="297">
        <v>9185</v>
      </c>
      <c r="S31" s="297">
        <v>9119</v>
      </c>
      <c r="T31" s="367">
        <f t="shared" si="3"/>
        <v>0.9928143712574851</v>
      </c>
      <c r="U31" s="220"/>
      <c r="V31" s="297"/>
      <c r="W31" s="297"/>
      <c r="X31" s="367" t="str">
        <f t="shared" si="4"/>
        <v>*</v>
      </c>
      <c r="Y31" s="296"/>
      <c r="Z31" s="297"/>
      <c r="AA31" s="297"/>
      <c r="AB31" s="367" t="str">
        <f t="shared" si="5"/>
        <v>*</v>
      </c>
    </row>
    <row r="32" spans="1:28" ht="11.25" customHeight="1">
      <c r="A32" s="20"/>
      <c r="B32" s="374" t="s">
        <v>583</v>
      </c>
      <c r="C32" s="212"/>
      <c r="D32" s="297">
        <v>71</v>
      </c>
      <c r="E32" s="297">
        <v>75</v>
      </c>
      <c r="F32" s="367">
        <f t="shared" si="0"/>
        <v>1.056338028169014</v>
      </c>
      <c r="G32" s="220"/>
      <c r="H32" s="297">
        <v>4413</v>
      </c>
      <c r="I32" s="297">
        <v>4000</v>
      </c>
      <c r="J32" s="367">
        <f t="shared" si="1"/>
        <v>0.9064128710627691</v>
      </c>
      <c r="K32" s="296"/>
      <c r="L32" s="297"/>
      <c r="M32" s="297"/>
      <c r="N32" s="367" t="str">
        <f t="shared" si="2"/>
        <v>*</v>
      </c>
      <c r="O32" s="20"/>
      <c r="P32" s="374" t="s">
        <v>583</v>
      </c>
      <c r="Q32" s="212"/>
      <c r="R32" s="297">
        <v>833</v>
      </c>
      <c r="S32" s="297">
        <v>626</v>
      </c>
      <c r="T32" s="367">
        <f t="shared" si="3"/>
        <v>0.751500600240096</v>
      </c>
      <c r="U32" s="220"/>
      <c r="V32" s="297"/>
      <c r="W32" s="297"/>
      <c r="X32" s="367" t="str">
        <f t="shared" si="4"/>
        <v>*</v>
      </c>
      <c r="Y32" s="296"/>
      <c r="Z32" s="297"/>
      <c r="AA32" s="297"/>
      <c r="AB32" s="367" t="str">
        <f t="shared" si="5"/>
        <v>*</v>
      </c>
    </row>
    <row r="33" spans="1:28" ht="11.25" customHeight="1">
      <c r="A33" s="20"/>
      <c r="B33" s="374" t="s">
        <v>590</v>
      </c>
      <c r="C33" s="212"/>
      <c r="D33" s="297">
        <v>77</v>
      </c>
      <c r="E33" s="297">
        <v>87</v>
      </c>
      <c r="F33" s="367">
        <f t="shared" si="0"/>
        <v>1.12987012987013</v>
      </c>
      <c r="G33" s="220"/>
      <c r="H33" s="297"/>
      <c r="I33" s="297"/>
      <c r="J33" s="367" t="str">
        <f t="shared" si="1"/>
        <v>*</v>
      </c>
      <c r="K33" s="296"/>
      <c r="L33" s="297"/>
      <c r="M33" s="297"/>
      <c r="N33" s="367" t="str">
        <f t="shared" si="2"/>
        <v>*</v>
      </c>
      <c r="O33" s="20"/>
      <c r="P33" s="374" t="s">
        <v>590</v>
      </c>
      <c r="Q33" s="212"/>
      <c r="R33" s="297">
        <v>520</v>
      </c>
      <c r="S33" s="297">
        <v>383</v>
      </c>
      <c r="T33" s="367">
        <f t="shared" si="3"/>
        <v>0.7365384615384616</v>
      </c>
      <c r="U33" s="220"/>
      <c r="V33" s="297"/>
      <c r="W33" s="297"/>
      <c r="X33" s="367" t="str">
        <f t="shared" si="4"/>
        <v>*</v>
      </c>
      <c r="Y33" s="296"/>
      <c r="Z33" s="297"/>
      <c r="AA33" s="297"/>
      <c r="AB33" s="367" t="str">
        <f t="shared" si="5"/>
        <v>*</v>
      </c>
    </row>
    <row r="34" spans="1:28" ht="11.25" customHeight="1">
      <c r="A34" s="20"/>
      <c r="B34" s="374" t="s">
        <v>179</v>
      </c>
      <c r="C34" s="212"/>
      <c r="D34" s="297">
        <v>210</v>
      </c>
      <c r="E34" s="297">
        <v>237</v>
      </c>
      <c r="F34" s="367">
        <f t="shared" si="0"/>
        <v>1.1285714285714286</v>
      </c>
      <c r="G34" s="220"/>
      <c r="H34" s="297"/>
      <c r="I34" s="297"/>
      <c r="J34" s="367" t="str">
        <f t="shared" si="1"/>
        <v>*</v>
      </c>
      <c r="K34" s="296"/>
      <c r="L34" s="297"/>
      <c r="M34" s="297"/>
      <c r="N34" s="367" t="str">
        <f t="shared" si="2"/>
        <v>*</v>
      </c>
      <c r="O34" s="20"/>
      <c r="P34" s="374" t="s">
        <v>179</v>
      </c>
      <c r="Q34" s="212"/>
      <c r="R34" s="297">
        <v>327</v>
      </c>
      <c r="S34" s="297">
        <v>316</v>
      </c>
      <c r="T34" s="367">
        <f t="shared" si="3"/>
        <v>0.9663608562691132</v>
      </c>
      <c r="U34" s="220"/>
      <c r="V34" s="297"/>
      <c r="W34" s="297"/>
      <c r="X34" s="367" t="str">
        <f t="shared" si="4"/>
        <v>*</v>
      </c>
      <c r="Y34" s="296"/>
      <c r="Z34" s="297"/>
      <c r="AA34" s="297"/>
      <c r="AB34" s="367" t="str">
        <f t="shared" si="5"/>
        <v>*</v>
      </c>
    </row>
    <row r="35" spans="1:28" ht="11.25" customHeight="1">
      <c r="A35" s="20"/>
      <c r="B35" s="374" t="s">
        <v>180</v>
      </c>
      <c r="C35" s="212"/>
      <c r="D35" s="297">
        <v>505</v>
      </c>
      <c r="E35" s="297">
        <v>500</v>
      </c>
      <c r="F35" s="367">
        <f t="shared" si="0"/>
        <v>0.9900990099009901</v>
      </c>
      <c r="G35" s="220"/>
      <c r="H35" s="297"/>
      <c r="I35" s="297"/>
      <c r="J35" s="367" t="str">
        <f t="shared" si="1"/>
        <v>*</v>
      </c>
      <c r="K35" s="296"/>
      <c r="L35" s="297"/>
      <c r="M35" s="297"/>
      <c r="N35" s="367" t="str">
        <f t="shared" si="2"/>
        <v>*</v>
      </c>
      <c r="O35" s="20"/>
      <c r="P35" s="374" t="s">
        <v>180</v>
      </c>
      <c r="Q35" s="212"/>
      <c r="R35" s="297">
        <v>315</v>
      </c>
      <c r="S35" s="297">
        <v>274</v>
      </c>
      <c r="T35" s="367">
        <f t="shared" si="3"/>
        <v>0.8698412698412699</v>
      </c>
      <c r="U35" s="220"/>
      <c r="V35" s="297"/>
      <c r="W35" s="297"/>
      <c r="X35" s="367" t="str">
        <f t="shared" si="4"/>
        <v>*</v>
      </c>
      <c r="Y35" s="296"/>
      <c r="Z35" s="297"/>
      <c r="AA35" s="297"/>
      <c r="AB35" s="367" t="str">
        <f t="shared" si="5"/>
        <v>*</v>
      </c>
    </row>
    <row r="36" spans="1:28" ht="11.25" customHeight="1">
      <c r="A36" s="20"/>
      <c r="B36" s="374" t="s">
        <v>591</v>
      </c>
      <c r="C36" s="212"/>
      <c r="D36" s="297">
        <v>850</v>
      </c>
      <c r="E36" s="297">
        <v>982</v>
      </c>
      <c r="F36" s="367">
        <f t="shared" si="0"/>
        <v>1.1552941176470588</v>
      </c>
      <c r="G36" s="220"/>
      <c r="H36" s="297"/>
      <c r="I36" s="297"/>
      <c r="J36" s="367" t="str">
        <f t="shared" si="1"/>
        <v>*</v>
      </c>
      <c r="K36" s="296"/>
      <c r="L36" s="297"/>
      <c r="M36" s="297"/>
      <c r="N36" s="367" t="str">
        <f t="shared" si="2"/>
        <v>*</v>
      </c>
      <c r="O36" s="20"/>
      <c r="P36" s="374" t="s">
        <v>591</v>
      </c>
      <c r="Q36" s="212"/>
      <c r="R36" s="297">
        <v>110</v>
      </c>
      <c r="S36" s="297">
        <v>145</v>
      </c>
      <c r="T36" s="367">
        <f t="shared" si="3"/>
        <v>1.3181818181818181</v>
      </c>
      <c r="U36" s="220"/>
      <c r="V36" s="297"/>
      <c r="W36" s="297"/>
      <c r="X36" s="367" t="str">
        <f t="shared" si="4"/>
        <v>*</v>
      </c>
      <c r="Y36" s="296"/>
      <c r="Z36" s="297"/>
      <c r="AA36" s="297"/>
      <c r="AB36" s="367" t="str">
        <f t="shared" si="5"/>
        <v>*</v>
      </c>
    </row>
    <row r="37" spans="1:28" ht="11.25" customHeight="1">
      <c r="A37" s="20"/>
      <c r="B37" s="374" t="s">
        <v>182</v>
      </c>
      <c r="C37" s="212"/>
      <c r="D37" s="297">
        <v>105</v>
      </c>
      <c r="E37" s="297">
        <v>104</v>
      </c>
      <c r="F37" s="367">
        <f t="shared" si="0"/>
        <v>0.9904761904761905</v>
      </c>
      <c r="G37" s="220"/>
      <c r="H37" s="297"/>
      <c r="I37" s="297"/>
      <c r="J37" s="367" t="str">
        <f t="shared" si="1"/>
        <v>*</v>
      </c>
      <c r="K37" s="296"/>
      <c r="L37" s="297"/>
      <c r="M37" s="297"/>
      <c r="N37" s="367" t="str">
        <f t="shared" si="2"/>
        <v>*</v>
      </c>
      <c r="O37" s="20"/>
      <c r="P37" s="374" t="s">
        <v>182</v>
      </c>
      <c r="Q37" s="212"/>
      <c r="R37" s="297">
        <v>100</v>
      </c>
      <c r="S37" s="297">
        <v>125</v>
      </c>
      <c r="T37" s="367">
        <f t="shared" si="3"/>
        <v>1.25</v>
      </c>
      <c r="U37" s="220"/>
      <c r="V37" s="297"/>
      <c r="W37" s="297"/>
      <c r="X37" s="367" t="str">
        <f t="shared" si="4"/>
        <v>*</v>
      </c>
      <c r="Y37" s="296"/>
      <c r="Z37" s="297"/>
      <c r="AA37" s="297"/>
      <c r="AB37" s="367" t="str">
        <f t="shared" si="5"/>
        <v>*</v>
      </c>
    </row>
    <row r="38" spans="1:28" ht="11.25" customHeight="1" thickBot="1">
      <c r="A38" s="20"/>
      <c r="B38" s="374" t="s">
        <v>592</v>
      </c>
      <c r="C38" s="212"/>
      <c r="D38" s="297">
        <v>0</v>
      </c>
      <c r="E38" s="297">
        <v>3</v>
      </c>
      <c r="F38" s="367" t="str">
        <f t="shared" si="0"/>
        <v>*</v>
      </c>
      <c r="G38" s="220"/>
      <c r="H38" s="297"/>
      <c r="I38" s="297"/>
      <c r="J38" s="367" t="str">
        <f t="shared" si="1"/>
        <v>*</v>
      </c>
      <c r="K38" s="296"/>
      <c r="L38" s="297"/>
      <c r="M38" s="297"/>
      <c r="N38" s="367" t="str">
        <f t="shared" si="2"/>
        <v>*</v>
      </c>
      <c r="O38" s="20"/>
      <c r="P38" s="374" t="s">
        <v>592</v>
      </c>
      <c r="Q38" s="212"/>
      <c r="R38" s="297">
        <v>465</v>
      </c>
      <c r="S38" s="297">
        <v>304</v>
      </c>
      <c r="T38" s="367">
        <f t="shared" si="3"/>
        <v>0.6537634408602151</v>
      </c>
      <c r="U38" s="220"/>
      <c r="V38" s="297"/>
      <c r="W38" s="297"/>
      <c r="X38" s="367" t="str">
        <f t="shared" si="4"/>
        <v>*</v>
      </c>
      <c r="Y38" s="296"/>
      <c r="Z38" s="297"/>
      <c r="AA38" s="297"/>
      <c r="AB38" s="367" t="str">
        <f t="shared" si="5"/>
        <v>*</v>
      </c>
    </row>
    <row r="39" spans="1:28" ht="12.75" customHeight="1" thickBot="1" thickTop="1">
      <c r="A39" s="25" t="s">
        <v>184</v>
      </c>
      <c r="B39" s="191"/>
      <c r="C39" s="216"/>
      <c r="D39" s="300">
        <f>SUM(D40:D43)</f>
        <v>445</v>
      </c>
      <c r="E39" s="300">
        <f>SUM(E40:E43)</f>
        <v>380</v>
      </c>
      <c r="F39" s="368">
        <f t="shared" si="0"/>
        <v>0.8539325842696629</v>
      </c>
      <c r="G39" s="293"/>
      <c r="H39" s="300">
        <f>SUM(H40:H43)</f>
        <v>0</v>
      </c>
      <c r="I39" s="300">
        <f>SUM(I40:I43)</f>
        <v>0</v>
      </c>
      <c r="J39" s="368" t="str">
        <f t="shared" si="1"/>
        <v>*</v>
      </c>
      <c r="K39" s="301"/>
      <c r="L39" s="300">
        <v>0</v>
      </c>
      <c r="M39" s="300">
        <f>SUM(M40:M43)</f>
        <v>0</v>
      </c>
      <c r="N39" s="368" t="str">
        <f t="shared" si="2"/>
        <v>*</v>
      </c>
      <c r="O39" s="25" t="s">
        <v>184</v>
      </c>
      <c r="P39" s="191"/>
      <c r="Q39" s="216"/>
      <c r="R39" s="300">
        <f>SUM(R40:R43)</f>
        <v>501</v>
      </c>
      <c r="S39" s="300">
        <f>SUM(S40:S43)</f>
        <v>467</v>
      </c>
      <c r="T39" s="368">
        <f t="shared" si="3"/>
        <v>0.9321357285429142</v>
      </c>
      <c r="U39" s="293"/>
      <c r="V39" s="300">
        <f>SUM(V40:V43)</f>
        <v>0</v>
      </c>
      <c r="W39" s="300">
        <f>SUM(W40:W43)</f>
        <v>0</v>
      </c>
      <c r="X39" s="368" t="str">
        <f t="shared" si="4"/>
        <v>*</v>
      </c>
      <c r="Y39" s="301"/>
      <c r="Z39" s="300">
        <f>SUM(Z40:Z43)</f>
        <v>0</v>
      </c>
      <c r="AA39" s="300">
        <f>SUM(AA40:AA43)</f>
        <v>0</v>
      </c>
      <c r="AB39" s="368" t="str">
        <f t="shared" si="5"/>
        <v>*</v>
      </c>
    </row>
    <row r="40" spans="1:28" ht="11.25" customHeight="1" thickTop="1">
      <c r="A40" s="20"/>
      <c r="B40" s="374" t="s">
        <v>185</v>
      </c>
      <c r="C40" s="212"/>
      <c r="D40" s="295">
        <v>0</v>
      </c>
      <c r="E40" s="295">
        <v>0</v>
      </c>
      <c r="F40" s="366" t="str">
        <f t="shared" si="0"/>
        <v>*</v>
      </c>
      <c r="G40" s="220"/>
      <c r="H40" s="295"/>
      <c r="I40" s="295"/>
      <c r="J40" s="366" t="str">
        <f t="shared" si="1"/>
        <v>*</v>
      </c>
      <c r="K40" s="296"/>
      <c r="L40" s="295"/>
      <c r="M40" s="295"/>
      <c r="N40" s="366" t="str">
        <f t="shared" si="2"/>
        <v>*</v>
      </c>
      <c r="O40" s="20"/>
      <c r="P40" s="374" t="s">
        <v>185</v>
      </c>
      <c r="Q40" s="212"/>
      <c r="R40" s="295">
        <v>22</v>
      </c>
      <c r="S40" s="295">
        <v>13</v>
      </c>
      <c r="T40" s="366">
        <f t="shared" si="3"/>
        <v>0.5909090909090909</v>
      </c>
      <c r="U40" s="220"/>
      <c r="V40" s="295"/>
      <c r="W40" s="295"/>
      <c r="X40" s="366" t="str">
        <f t="shared" si="4"/>
        <v>*</v>
      </c>
      <c r="Y40" s="296"/>
      <c r="Z40" s="295"/>
      <c r="AA40" s="295"/>
      <c r="AB40" s="366" t="str">
        <f t="shared" si="5"/>
        <v>*</v>
      </c>
    </row>
    <row r="41" spans="1:28" ht="11.25" customHeight="1">
      <c r="A41" s="20"/>
      <c r="B41" s="374" t="s">
        <v>186</v>
      </c>
      <c r="C41" s="212"/>
      <c r="D41" s="297">
        <v>100</v>
      </c>
      <c r="E41" s="297">
        <v>100</v>
      </c>
      <c r="F41" s="367">
        <f t="shared" si="0"/>
        <v>1</v>
      </c>
      <c r="G41" s="220"/>
      <c r="H41" s="297"/>
      <c r="I41" s="297"/>
      <c r="J41" s="367" t="str">
        <f t="shared" si="1"/>
        <v>*</v>
      </c>
      <c r="K41" s="296"/>
      <c r="L41" s="297"/>
      <c r="M41" s="297"/>
      <c r="N41" s="367" t="str">
        <f t="shared" si="2"/>
        <v>*</v>
      </c>
      <c r="O41" s="20"/>
      <c r="P41" s="374" t="s">
        <v>186</v>
      </c>
      <c r="Q41" s="212"/>
      <c r="R41" s="297">
        <v>100</v>
      </c>
      <c r="S41" s="297">
        <v>100</v>
      </c>
      <c r="T41" s="367">
        <f t="shared" si="3"/>
        <v>1</v>
      </c>
      <c r="U41" s="220"/>
      <c r="V41" s="297"/>
      <c r="W41" s="297"/>
      <c r="X41" s="367" t="str">
        <f t="shared" si="4"/>
        <v>*</v>
      </c>
      <c r="Y41" s="296"/>
      <c r="Z41" s="297"/>
      <c r="AA41" s="297"/>
      <c r="AB41" s="367" t="str">
        <f t="shared" si="5"/>
        <v>*</v>
      </c>
    </row>
    <row r="42" spans="1:28" ht="11.25" customHeight="1">
      <c r="A42" s="20"/>
      <c r="B42" s="374" t="s">
        <v>593</v>
      </c>
      <c r="C42" s="212"/>
      <c r="D42" s="299">
        <v>0</v>
      </c>
      <c r="E42" s="299">
        <v>0</v>
      </c>
      <c r="F42" s="369" t="str">
        <f t="shared" si="0"/>
        <v>*</v>
      </c>
      <c r="G42" s="220"/>
      <c r="H42" s="299"/>
      <c r="I42" s="299"/>
      <c r="J42" s="369" t="str">
        <f t="shared" si="1"/>
        <v>*</v>
      </c>
      <c r="K42" s="296"/>
      <c r="L42" s="299"/>
      <c r="M42" s="299"/>
      <c r="N42" s="369" t="str">
        <f t="shared" si="2"/>
        <v>*</v>
      </c>
      <c r="O42" s="20"/>
      <c r="P42" s="374" t="s">
        <v>593</v>
      </c>
      <c r="Q42" s="212"/>
      <c r="R42" s="299">
        <v>30</v>
      </c>
      <c r="S42" s="299">
        <v>11</v>
      </c>
      <c r="T42" s="369">
        <f t="shared" si="3"/>
        <v>0.36666666666666664</v>
      </c>
      <c r="U42" s="220"/>
      <c r="V42" s="299"/>
      <c r="W42" s="299"/>
      <c r="X42" s="369" t="str">
        <f t="shared" si="4"/>
        <v>*</v>
      </c>
      <c r="Y42" s="296"/>
      <c r="Z42" s="299"/>
      <c r="AA42" s="299"/>
      <c r="AB42" s="369" t="str">
        <f t="shared" si="5"/>
        <v>*</v>
      </c>
    </row>
    <row r="43" spans="1:28" ht="11.25" customHeight="1" thickBot="1">
      <c r="A43" s="20"/>
      <c r="B43" s="610" t="s">
        <v>190</v>
      </c>
      <c r="C43" s="212"/>
      <c r="D43" s="299">
        <v>345</v>
      </c>
      <c r="E43" s="299">
        <v>280</v>
      </c>
      <c r="F43" s="369">
        <f>IF(OR(E43&lt;=0,D43=0),"*",E43/D43)</f>
        <v>0.8115942028985508</v>
      </c>
      <c r="G43" s="220"/>
      <c r="H43" s="299"/>
      <c r="I43" s="299"/>
      <c r="J43" s="369" t="str">
        <f>IF(OR(I43&lt;=0,H43=0),"*",I43/H43)</f>
        <v>*</v>
      </c>
      <c r="K43" s="296"/>
      <c r="L43" s="299"/>
      <c r="M43" s="299"/>
      <c r="N43" s="369" t="str">
        <f>IF(OR(M43&lt;=0,L43=0),"*",M43/L43)</f>
        <v>*</v>
      </c>
      <c r="O43" s="20"/>
      <c r="P43" s="610" t="s">
        <v>190</v>
      </c>
      <c r="Q43" s="212"/>
      <c r="R43" s="299">
        <v>349</v>
      </c>
      <c r="S43" s="299">
        <v>343</v>
      </c>
      <c r="T43" s="369">
        <f>IF(OR(S43&lt;=0,R43=0),"*",S43/R43)</f>
        <v>0.9828080229226361</v>
      </c>
      <c r="U43" s="220"/>
      <c r="V43" s="299"/>
      <c r="W43" s="299"/>
      <c r="X43" s="369" t="str">
        <f>IF(OR(W43&lt;=0,V43=0),"*",W43/V43)</f>
        <v>*</v>
      </c>
      <c r="Y43" s="296"/>
      <c r="Z43" s="299"/>
      <c r="AA43" s="299"/>
      <c r="AB43" s="369" t="str">
        <f>IF(OR(AA43&lt;=0,Z43=0),"*",AA43/Z43)</f>
        <v>*</v>
      </c>
    </row>
    <row r="44" spans="1:28" ht="12.75" customHeight="1" thickBot="1" thickTop="1">
      <c r="A44" s="25" t="s">
        <v>188</v>
      </c>
      <c r="B44" s="133"/>
      <c r="C44" s="216"/>
      <c r="D44" s="300">
        <f>SUM(D45:D58)</f>
        <v>14810</v>
      </c>
      <c r="E44" s="300">
        <f>SUM(E45:E58)</f>
        <v>14723</v>
      </c>
      <c r="F44" s="368">
        <f t="shared" si="0"/>
        <v>0.9941255908170156</v>
      </c>
      <c r="G44" s="302"/>
      <c r="H44" s="300">
        <f>SUM(H45:H58)</f>
        <v>1583</v>
      </c>
      <c r="I44" s="300">
        <f>SUM(I45:I58)</f>
        <v>1597</v>
      </c>
      <c r="J44" s="368">
        <f t="shared" si="1"/>
        <v>1.0088439671509792</v>
      </c>
      <c r="K44" s="301"/>
      <c r="L44" s="300">
        <v>1445</v>
      </c>
      <c r="M44" s="300">
        <f>SUM(M45:M55)</f>
        <v>1445</v>
      </c>
      <c r="N44" s="368">
        <f t="shared" si="2"/>
        <v>1</v>
      </c>
      <c r="O44" s="25" t="s">
        <v>188</v>
      </c>
      <c r="P44" s="133"/>
      <c r="Q44" s="216"/>
      <c r="R44" s="300">
        <f>SUM(R45:R58)</f>
        <v>22877</v>
      </c>
      <c r="S44" s="300">
        <f>SUM(S45:S58)</f>
        <v>21939</v>
      </c>
      <c r="T44" s="368">
        <f t="shared" si="3"/>
        <v>0.9589981203829173</v>
      </c>
      <c r="U44" s="302"/>
      <c r="V44" s="300">
        <f>SUM(V45:V58)</f>
        <v>420</v>
      </c>
      <c r="W44" s="300">
        <f>SUM(W45:W58)</f>
        <v>397</v>
      </c>
      <c r="X44" s="368">
        <f t="shared" si="4"/>
        <v>0.9452380952380952</v>
      </c>
      <c r="Y44" s="301"/>
      <c r="Z44" s="300">
        <f>SUM(Z45:Z58)</f>
        <v>2357</v>
      </c>
      <c r="AA44" s="300">
        <f>SUM(AA45:AA58)</f>
        <v>2358</v>
      </c>
      <c r="AB44" s="368">
        <f t="shared" si="5"/>
        <v>1.0004242681374629</v>
      </c>
    </row>
    <row r="45" spans="1:28" ht="12" customHeight="1" thickTop="1">
      <c r="A45" s="20"/>
      <c r="B45" s="374" t="s">
        <v>585</v>
      </c>
      <c r="C45" s="212"/>
      <c r="D45" s="297">
        <v>3852</v>
      </c>
      <c r="E45" s="297">
        <v>3733</v>
      </c>
      <c r="F45" s="367">
        <f t="shared" si="0"/>
        <v>0.9691069574247144</v>
      </c>
      <c r="G45" s="303"/>
      <c r="H45" s="297"/>
      <c r="I45" s="297"/>
      <c r="J45" s="367" t="str">
        <f t="shared" si="1"/>
        <v>*</v>
      </c>
      <c r="K45" s="296"/>
      <c r="L45" s="297"/>
      <c r="M45" s="297"/>
      <c r="N45" s="367" t="str">
        <f t="shared" si="2"/>
        <v>*</v>
      </c>
      <c r="O45" s="20"/>
      <c r="P45" s="374" t="s">
        <v>585</v>
      </c>
      <c r="Q45" s="212"/>
      <c r="R45" s="297">
        <v>3914</v>
      </c>
      <c r="S45" s="297">
        <v>3589</v>
      </c>
      <c r="T45" s="367">
        <f t="shared" si="3"/>
        <v>0.9169647419519673</v>
      </c>
      <c r="U45" s="303"/>
      <c r="V45" s="297"/>
      <c r="W45" s="297"/>
      <c r="X45" s="367" t="str">
        <f t="shared" si="4"/>
        <v>*</v>
      </c>
      <c r="Y45" s="296"/>
      <c r="Z45" s="297"/>
      <c r="AA45" s="297"/>
      <c r="AB45" s="367" t="str">
        <f t="shared" si="5"/>
        <v>*</v>
      </c>
    </row>
    <row r="46" spans="1:28" ht="12" customHeight="1">
      <c r="A46" s="20"/>
      <c r="B46" s="374" t="s">
        <v>595</v>
      </c>
      <c r="C46" s="212"/>
      <c r="D46" s="297">
        <v>1140</v>
      </c>
      <c r="E46" s="297">
        <v>1002</v>
      </c>
      <c r="F46" s="367">
        <f t="shared" si="0"/>
        <v>0.8789473684210526</v>
      </c>
      <c r="G46" s="303"/>
      <c r="H46" s="297"/>
      <c r="I46" s="297"/>
      <c r="J46" s="367" t="str">
        <f t="shared" si="1"/>
        <v>*</v>
      </c>
      <c r="K46" s="304"/>
      <c r="L46" s="297"/>
      <c r="M46" s="297"/>
      <c r="N46" s="367" t="str">
        <f t="shared" si="2"/>
        <v>*</v>
      </c>
      <c r="O46" s="20"/>
      <c r="P46" s="374" t="s">
        <v>595</v>
      </c>
      <c r="Q46" s="212"/>
      <c r="R46" s="297">
        <v>1386</v>
      </c>
      <c r="S46" s="297">
        <v>1363</v>
      </c>
      <c r="T46" s="367">
        <f t="shared" si="3"/>
        <v>0.9834054834054834</v>
      </c>
      <c r="U46" s="303"/>
      <c r="V46" s="297"/>
      <c r="W46" s="297"/>
      <c r="X46" s="367" t="str">
        <f t="shared" si="4"/>
        <v>*</v>
      </c>
      <c r="Y46" s="304"/>
      <c r="Z46" s="297">
        <v>314</v>
      </c>
      <c r="AA46" s="297">
        <v>315</v>
      </c>
      <c r="AB46" s="367">
        <f t="shared" si="5"/>
        <v>1.0031847133757963</v>
      </c>
    </row>
    <row r="47" spans="1:28" ht="12" customHeight="1">
      <c r="A47" s="20"/>
      <c r="B47" s="374" t="s">
        <v>594</v>
      </c>
      <c r="C47" s="212"/>
      <c r="D47" s="297">
        <v>409</v>
      </c>
      <c r="E47" s="297">
        <v>427</v>
      </c>
      <c r="F47" s="367">
        <f t="shared" si="0"/>
        <v>1.0440097799511003</v>
      </c>
      <c r="G47" s="303"/>
      <c r="H47" s="297">
        <v>1385</v>
      </c>
      <c r="I47" s="297">
        <v>1381</v>
      </c>
      <c r="J47" s="367">
        <f t="shared" si="1"/>
        <v>0.9971119133574007</v>
      </c>
      <c r="K47" s="304"/>
      <c r="L47" s="297"/>
      <c r="M47" s="297"/>
      <c r="N47" s="367" t="str">
        <f t="shared" si="2"/>
        <v>*</v>
      </c>
      <c r="O47" s="20"/>
      <c r="P47" s="374" t="s">
        <v>594</v>
      </c>
      <c r="Q47" s="212"/>
      <c r="R47" s="297">
        <v>145</v>
      </c>
      <c r="S47" s="297">
        <v>112</v>
      </c>
      <c r="T47" s="367">
        <f t="shared" si="3"/>
        <v>0.7724137931034483</v>
      </c>
      <c r="U47" s="303"/>
      <c r="V47" s="297"/>
      <c r="W47" s="297"/>
      <c r="X47" s="367" t="str">
        <f t="shared" si="4"/>
        <v>*</v>
      </c>
      <c r="Y47" s="304"/>
      <c r="Z47" s="297"/>
      <c r="AA47" s="297"/>
      <c r="AB47" s="367" t="str">
        <f t="shared" si="5"/>
        <v>*</v>
      </c>
    </row>
    <row r="48" spans="1:28" ht="12" customHeight="1">
      <c r="A48" s="20"/>
      <c r="B48" s="374" t="s">
        <v>236</v>
      </c>
      <c r="C48" s="212"/>
      <c r="D48" s="297">
        <v>495</v>
      </c>
      <c r="E48" s="297">
        <v>760</v>
      </c>
      <c r="F48" s="367">
        <f t="shared" si="0"/>
        <v>1.5353535353535352</v>
      </c>
      <c r="G48" s="303"/>
      <c r="H48" s="297"/>
      <c r="I48" s="297"/>
      <c r="J48" s="367" t="str">
        <f t="shared" si="1"/>
        <v>*</v>
      </c>
      <c r="K48" s="296"/>
      <c r="L48" s="297"/>
      <c r="M48" s="297"/>
      <c r="N48" s="367" t="str">
        <f t="shared" si="2"/>
        <v>*</v>
      </c>
      <c r="O48" s="20"/>
      <c r="P48" s="374" t="s">
        <v>236</v>
      </c>
      <c r="Q48" s="212"/>
      <c r="R48" s="297">
        <v>3732</v>
      </c>
      <c r="S48" s="297">
        <v>3659</v>
      </c>
      <c r="T48" s="367">
        <f t="shared" si="3"/>
        <v>0.9804394426580921</v>
      </c>
      <c r="U48" s="303"/>
      <c r="V48" s="297"/>
      <c r="W48" s="297"/>
      <c r="X48" s="367" t="str">
        <f t="shared" si="4"/>
        <v>*</v>
      </c>
      <c r="Y48" s="296"/>
      <c r="Z48" s="297"/>
      <c r="AA48" s="297"/>
      <c r="AB48" s="367" t="str">
        <f t="shared" si="5"/>
        <v>*</v>
      </c>
    </row>
    <row r="49" spans="1:28" ht="12" customHeight="1">
      <c r="A49" s="20"/>
      <c r="B49" s="374" t="s">
        <v>581</v>
      </c>
      <c r="C49" s="212"/>
      <c r="D49" s="297">
        <v>1157</v>
      </c>
      <c r="E49" s="297">
        <v>1084</v>
      </c>
      <c r="F49" s="367">
        <f t="shared" si="0"/>
        <v>0.9369057908383751</v>
      </c>
      <c r="G49" s="303"/>
      <c r="H49" s="297"/>
      <c r="I49" s="297"/>
      <c r="J49" s="367" t="str">
        <f t="shared" si="1"/>
        <v>*</v>
      </c>
      <c r="K49" s="296"/>
      <c r="L49" s="297"/>
      <c r="M49" s="297"/>
      <c r="N49" s="367" t="str">
        <f t="shared" si="2"/>
        <v>*</v>
      </c>
      <c r="O49" s="20"/>
      <c r="P49" s="374" t="s">
        <v>581</v>
      </c>
      <c r="Q49" s="212"/>
      <c r="R49" s="297">
        <v>1900</v>
      </c>
      <c r="S49" s="297">
        <v>1803</v>
      </c>
      <c r="T49" s="367">
        <f t="shared" si="3"/>
        <v>0.9489473684210527</v>
      </c>
      <c r="U49" s="303"/>
      <c r="V49" s="297"/>
      <c r="W49" s="297"/>
      <c r="X49" s="367" t="str">
        <f t="shared" si="4"/>
        <v>*</v>
      </c>
      <c r="Y49" s="296"/>
      <c r="Z49" s="297"/>
      <c r="AA49" s="297"/>
      <c r="AB49" s="367" t="str">
        <f t="shared" si="5"/>
        <v>*</v>
      </c>
    </row>
    <row r="50" spans="1:28" ht="12" customHeight="1">
      <c r="A50" s="20"/>
      <c r="B50" s="374" t="s">
        <v>565</v>
      </c>
      <c r="C50" s="212"/>
      <c r="D50" s="297">
        <v>0</v>
      </c>
      <c r="E50" s="297">
        <v>0</v>
      </c>
      <c r="F50" s="367" t="str">
        <f t="shared" si="0"/>
        <v>*</v>
      </c>
      <c r="G50" s="303"/>
      <c r="H50" s="297"/>
      <c r="I50" s="297"/>
      <c r="J50" s="367" t="str">
        <f t="shared" si="1"/>
        <v>*</v>
      </c>
      <c r="K50" s="296"/>
      <c r="L50" s="297"/>
      <c r="M50" s="297"/>
      <c r="N50" s="367" t="str">
        <f t="shared" si="2"/>
        <v>*</v>
      </c>
      <c r="O50" s="20"/>
      <c r="P50" s="374" t="s">
        <v>565</v>
      </c>
      <c r="Q50" s="212"/>
      <c r="R50" s="297">
        <v>920</v>
      </c>
      <c r="S50" s="297">
        <v>815</v>
      </c>
      <c r="T50" s="367">
        <f t="shared" si="3"/>
        <v>0.8858695652173914</v>
      </c>
      <c r="U50" s="303"/>
      <c r="V50" s="297"/>
      <c r="W50" s="297"/>
      <c r="X50" s="367" t="str">
        <f t="shared" si="4"/>
        <v>*</v>
      </c>
      <c r="Y50" s="296"/>
      <c r="Z50" s="297"/>
      <c r="AA50" s="297"/>
      <c r="AB50" s="367" t="str">
        <f t="shared" si="5"/>
        <v>*</v>
      </c>
    </row>
    <row r="51" spans="1:28" ht="12" customHeight="1">
      <c r="A51" s="20"/>
      <c r="B51" s="374" t="s">
        <v>568</v>
      </c>
      <c r="C51" s="212"/>
      <c r="D51" s="297">
        <v>55</v>
      </c>
      <c r="E51" s="297">
        <v>27</v>
      </c>
      <c r="F51" s="367">
        <f t="shared" si="0"/>
        <v>0.4909090909090909</v>
      </c>
      <c r="G51" s="303"/>
      <c r="H51" s="297"/>
      <c r="I51" s="297"/>
      <c r="J51" s="367" t="str">
        <f t="shared" si="1"/>
        <v>*</v>
      </c>
      <c r="K51" s="304"/>
      <c r="L51" s="297"/>
      <c r="M51" s="297"/>
      <c r="N51" s="367" t="str">
        <f t="shared" si="2"/>
        <v>*</v>
      </c>
      <c r="O51" s="20"/>
      <c r="P51" s="374" t="s">
        <v>568</v>
      </c>
      <c r="Q51" s="212"/>
      <c r="R51" s="297">
        <v>200</v>
      </c>
      <c r="S51" s="297">
        <v>102</v>
      </c>
      <c r="T51" s="367">
        <f t="shared" si="3"/>
        <v>0.51</v>
      </c>
      <c r="U51" s="303"/>
      <c r="V51" s="297"/>
      <c r="W51" s="297"/>
      <c r="X51" s="367" t="str">
        <f t="shared" si="4"/>
        <v>*</v>
      </c>
      <c r="Y51" s="304"/>
      <c r="Z51" s="297"/>
      <c r="AA51" s="297"/>
      <c r="AB51" s="367" t="str">
        <f t="shared" si="5"/>
        <v>*</v>
      </c>
    </row>
    <row r="52" spans="1:28" ht="12" customHeight="1">
      <c r="A52" s="20"/>
      <c r="B52" s="374" t="s">
        <v>571</v>
      </c>
      <c r="C52" s="212"/>
      <c r="D52" s="297">
        <v>0</v>
      </c>
      <c r="E52" s="297">
        <v>0</v>
      </c>
      <c r="F52" s="367" t="str">
        <f t="shared" si="0"/>
        <v>*</v>
      </c>
      <c r="G52" s="303"/>
      <c r="H52" s="297"/>
      <c r="I52" s="297"/>
      <c r="J52" s="367" t="str">
        <f t="shared" si="1"/>
        <v>*</v>
      </c>
      <c r="K52" s="304"/>
      <c r="L52" s="297"/>
      <c r="M52" s="297"/>
      <c r="N52" s="367" t="str">
        <f t="shared" si="2"/>
        <v>*</v>
      </c>
      <c r="O52" s="20"/>
      <c r="P52" s="374" t="s">
        <v>571</v>
      </c>
      <c r="Q52" s="212"/>
      <c r="R52" s="297">
        <v>145</v>
      </c>
      <c r="S52" s="297">
        <v>149</v>
      </c>
      <c r="T52" s="367">
        <f t="shared" si="3"/>
        <v>1.0275862068965518</v>
      </c>
      <c r="U52" s="303"/>
      <c r="V52" s="297">
        <v>200</v>
      </c>
      <c r="W52" s="297">
        <v>200</v>
      </c>
      <c r="X52" s="367">
        <f t="shared" si="4"/>
        <v>1</v>
      </c>
      <c r="Y52" s="304"/>
      <c r="Z52" s="297"/>
      <c r="AA52" s="297"/>
      <c r="AB52" s="367" t="str">
        <f t="shared" si="5"/>
        <v>*</v>
      </c>
    </row>
    <row r="53" spans="1:28" ht="12" customHeight="1">
      <c r="A53" s="20"/>
      <c r="B53" s="374" t="s">
        <v>596</v>
      </c>
      <c r="C53" s="212"/>
      <c r="D53" s="297">
        <v>0</v>
      </c>
      <c r="E53" s="297">
        <v>0</v>
      </c>
      <c r="F53" s="367" t="str">
        <f t="shared" si="0"/>
        <v>*</v>
      </c>
      <c r="G53" s="303"/>
      <c r="H53" s="297"/>
      <c r="I53" s="297"/>
      <c r="J53" s="367" t="str">
        <f t="shared" si="1"/>
        <v>*</v>
      </c>
      <c r="K53" s="304"/>
      <c r="L53" s="297"/>
      <c r="M53" s="297"/>
      <c r="N53" s="367" t="str">
        <f t="shared" si="2"/>
        <v>*</v>
      </c>
      <c r="O53" s="20"/>
      <c r="P53" s="374" t="s">
        <v>596</v>
      </c>
      <c r="Q53" s="212"/>
      <c r="R53" s="297">
        <v>100</v>
      </c>
      <c r="S53" s="297">
        <v>65</v>
      </c>
      <c r="T53" s="367">
        <f t="shared" si="3"/>
        <v>0.65</v>
      </c>
      <c r="U53" s="303"/>
      <c r="V53" s="297"/>
      <c r="W53" s="297"/>
      <c r="X53" s="367" t="str">
        <f t="shared" si="4"/>
        <v>*</v>
      </c>
      <c r="Y53" s="304"/>
      <c r="Z53" s="297"/>
      <c r="AA53" s="297"/>
      <c r="AB53" s="367" t="str">
        <f t="shared" si="5"/>
        <v>*</v>
      </c>
    </row>
    <row r="54" spans="1:28" ht="12" customHeight="1">
      <c r="A54" s="20"/>
      <c r="B54" s="374" t="s">
        <v>567</v>
      </c>
      <c r="C54" s="212"/>
      <c r="D54" s="297">
        <v>4966</v>
      </c>
      <c r="E54" s="297">
        <v>4982</v>
      </c>
      <c r="F54" s="367">
        <f t="shared" si="0"/>
        <v>1.0032219089810712</v>
      </c>
      <c r="G54" s="303"/>
      <c r="H54" s="297"/>
      <c r="I54" s="297"/>
      <c r="J54" s="367" t="str">
        <f t="shared" si="1"/>
        <v>*</v>
      </c>
      <c r="K54" s="304"/>
      <c r="L54" s="297">
        <v>1445</v>
      </c>
      <c r="M54" s="297">
        <v>1445</v>
      </c>
      <c r="N54" s="367">
        <f t="shared" si="2"/>
        <v>1</v>
      </c>
      <c r="O54" s="20"/>
      <c r="P54" s="374" t="s">
        <v>567</v>
      </c>
      <c r="Q54" s="212"/>
      <c r="R54" s="297">
        <v>6312</v>
      </c>
      <c r="S54" s="297">
        <v>6149</v>
      </c>
      <c r="T54" s="367">
        <f t="shared" si="3"/>
        <v>0.9741761723700887</v>
      </c>
      <c r="U54" s="303"/>
      <c r="V54" s="297"/>
      <c r="W54" s="297"/>
      <c r="X54" s="367" t="str">
        <f t="shared" si="4"/>
        <v>*</v>
      </c>
      <c r="Y54" s="304"/>
      <c r="Z54" s="297">
        <v>2043</v>
      </c>
      <c r="AA54" s="297">
        <v>2043</v>
      </c>
      <c r="AB54" s="367">
        <f t="shared" si="5"/>
        <v>1</v>
      </c>
    </row>
    <row r="55" spans="1:28" ht="12" customHeight="1">
      <c r="A55" s="20"/>
      <c r="B55" s="374" t="s">
        <v>573</v>
      </c>
      <c r="C55" s="212"/>
      <c r="D55" s="297">
        <v>30</v>
      </c>
      <c r="E55" s="297">
        <v>16</v>
      </c>
      <c r="F55" s="367">
        <f t="shared" si="0"/>
        <v>0.5333333333333333</v>
      </c>
      <c r="G55" s="303"/>
      <c r="H55" s="297"/>
      <c r="I55" s="297"/>
      <c r="J55" s="367" t="str">
        <f t="shared" si="1"/>
        <v>*</v>
      </c>
      <c r="K55" s="304"/>
      <c r="L55" s="297"/>
      <c r="M55" s="297"/>
      <c r="N55" s="367" t="str">
        <f t="shared" si="2"/>
        <v>*</v>
      </c>
      <c r="O55" s="20"/>
      <c r="P55" s="374" t="s">
        <v>573</v>
      </c>
      <c r="Q55" s="212"/>
      <c r="R55" s="297">
        <v>120</v>
      </c>
      <c r="S55" s="297">
        <v>108</v>
      </c>
      <c r="T55" s="367">
        <f t="shared" si="3"/>
        <v>0.9</v>
      </c>
      <c r="U55" s="303"/>
      <c r="V55" s="297"/>
      <c r="W55" s="297"/>
      <c r="X55" s="367" t="str">
        <f t="shared" si="4"/>
        <v>*</v>
      </c>
      <c r="Y55" s="304"/>
      <c r="Z55" s="297"/>
      <c r="AA55" s="297"/>
      <c r="AB55" s="367" t="str">
        <f t="shared" si="5"/>
        <v>*</v>
      </c>
    </row>
    <row r="56" spans="1:28" ht="12" customHeight="1">
      <c r="A56" s="20"/>
      <c r="B56" s="374" t="s">
        <v>582</v>
      </c>
      <c r="C56" s="212"/>
      <c r="D56" s="297">
        <v>0</v>
      </c>
      <c r="E56" s="297">
        <v>5</v>
      </c>
      <c r="F56" s="367" t="str">
        <f t="shared" si="0"/>
        <v>*</v>
      </c>
      <c r="G56" s="220"/>
      <c r="H56" s="297"/>
      <c r="I56" s="297"/>
      <c r="J56" s="367" t="str">
        <f t="shared" si="1"/>
        <v>*</v>
      </c>
      <c r="K56" s="296"/>
      <c r="L56" s="297"/>
      <c r="M56" s="297"/>
      <c r="N56" s="367" t="str">
        <f t="shared" si="2"/>
        <v>*</v>
      </c>
      <c r="O56" s="20"/>
      <c r="P56" s="374" t="s">
        <v>582</v>
      </c>
      <c r="Q56" s="212"/>
      <c r="R56" s="297">
        <v>711</v>
      </c>
      <c r="S56" s="297">
        <v>616</v>
      </c>
      <c r="T56" s="367">
        <f t="shared" si="3"/>
        <v>0.8663853727144867</v>
      </c>
      <c r="U56" s="220"/>
      <c r="V56" s="297">
        <v>220</v>
      </c>
      <c r="W56" s="297">
        <v>197</v>
      </c>
      <c r="X56" s="367">
        <f t="shared" si="4"/>
        <v>0.8954545454545455</v>
      </c>
      <c r="Y56" s="296"/>
      <c r="Z56" s="297"/>
      <c r="AA56" s="297"/>
      <c r="AB56" s="367" t="str">
        <f t="shared" si="5"/>
        <v>*</v>
      </c>
    </row>
    <row r="57" spans="1:28" ht="12" customHeight="1">
      <c r="A57" s="20"/>
      <c r="B57" s="374" t="s">
        <v>584</v>
      </c>
      <c r="C57" s="212"/>
      <c r="D57" s="295">
        <v>229</v>
      </c>
      <c r="E57" s="295">
        <v>255</v>
      </c>
      <c r="F57" s="366">
        <f t="shared" si="0"/>
        <v>1.1135371179039302</v>
      </c>
      <c r="G57" s="220"/>
      <c r="H57" s="295">
        <v>198</v>
      </c>
      <c r="I57" s="295">
        <v>216</v>
      </c>
      <c r="J57" s="366">
        <f t="shared" si="1"/>
        <v>1.0909090909090908</v>
      </c>
      <c r="K57" s="296"/>
      <c r="L57" s="295"/>
      <c r="M57" s="295"/>
      <c r="N57" s="366" t="str">
        <f t="shared" si="2"/>
        <v>*</v>
      </c>
      <c r="O57" s="20"/>
      <c r="P57" s="374" t="s">
        <v>584</v>
      </c>
      <c r="Q57" s="212"/>
      <c r="R57" s="295">
        <v>446</v>
      </c>
      <c r="S57" s="295">
        <v>445</v>
      </c>
      <c r="T57" s="366">
        <f t="shared" si="3"/>
        <v>0.9977578475336323</v>
      </c>
      <c r="U57" s="220"/>
      <c r="V57" s="295"/>
      <c r="W57" s="295"/>
      <c r="X57" s="366" t="str">
        <f t="shared" si="4"/>
        <v>*</v>
      </c>
      <c r="Y57" s="296"/>
      <c r="Z57" s="295"/>
      <c r="AA57" s="295"/>
      <c r="AB57" s="366" t="str">
        <f t="shared" si="5"/>
        <v>*</v>
      </c>
    </row>
    <row r="58" spans="1:28" ht="12" customHeight="1" thickBot="1">
      <c r="A58" s="20"/>
      <c r="B58" s="374" t="s">
        <v>618</v>
      </c>
      <c r="C58" s="212"/>
      <c r="D58" s="305">
        <v>2477</v>
      </c>
      <c r="E58" s="305">
        <v>2432</v>
      </c>
      <c r="F58" s="370">
        <f t="shared" si="0"/>
        <v>0.9818328623334679</v>
      </c>
      <c r="G58" s="220"/>
      <c r="H58" s="305"/>
      <c r="I58" s="305"/>
      <c r="J58" s="370" t="str">
        <f t="shared" si="1"/>
        <v>*</v>
      </c>
      <c r="K58" s="304"/>
      <c r="L58" s="305"/>
      <c r="M58" s="305"/>
      <c r="N58" s="370" t="str">
        <f t="shared" si="2"/>
        <v>*</v>
      </c>
      <c r="O58" s="20"/>
      <c r="P58" s="374" t="s">
        <v>618</v>
      </c>
      <c r="Q58" s="212"/>
      <c r="R58" s="305">
        <v>2846</v>
      </c>
      <c r="S58" s="305">
        <v>2964</v>
      </c>
      <c r="T58" s="370">
        <f t="shared" si="3"/>
        <v>1.0414617006324667</v>
      </c>
      <c r="U58" s="220"/>
      <c r="V58" s="305"/>
      <c r="W58" s="305"/>
      <c r="X58" s="370" t="str">
        <f t="shared" si="4"/>
        <v>*</v>
      </c>
      <c r="Y58" s="304"/>
      <c r="Z58" s="305"/>
      <c r="AA58" s="305"/>
      <c r="AB58" s="370" t="str">
        <f t="shared" si="5"/>
        <v>*</v>
      </c>
    </row>
    <row r="59" spans="1:28" ht="12.75" customHeight="1" thickBot="1" thickTop="1">
      <c r="A59" s="25" t="s">
        <v>189</v>
      </c>
      <c r="B59" s="191"/>
      <c r="C59" s="216"/>
      <c r="D59" s="300">
        <f>SUM(D60:D61)</f>
        <v>156</v>
      </c>
      <c r="E59" s="300">
        <f>SUM(E60:E61)</f>
        <v>156</v>
      </c>
      <c r="F59" s="368">
        <f t="shared" si="0"/>
        <v>1</v>
      </c>
      <c r="G59" s="293"/>
      <c r="H59" s="300">
        <f>SUM(H60:H61)</f>
        <v>2000</v>
      </c>
      <c r="I59" s="300">
        <f>SUM(I60:I61)</f>
        <v>2000</v>
      </c>
      <c r="J59" s="368">
        <f t="shared" si="1"/>
        <v>1</v>
      </c>
      <c r="K59" s="301"/>
      <c r="L59" s="300">
        <v>0</v>
      </c>
      <c r="M59" s="300">
        <f>SUM(M60:M61)</f>
        <v>0</v>
      </c>
      <c r="N59" s="368" t="str">
        <f t="shared" si="2"/>
        <v>*</v>
      </c>
      <c r="O59" s="25" t="s">
        <v>189</v>
      </c>
      <c r="P59" s="191"/>
      <c r="Q59" s="216"/>
      <c r="R59" s="300">
        <f>SUM(R60:R61)</f>
        <v>700</v>
      </c>
      <c r="S59" s="300">
        <f>SUM(S60:S61)</f>
        <v>736</v>
      </c>
      <c r="T59" s="368">
        <f t="shared" si="3"/>
        <v>1.0514285714285714</v>
      </c>
      <c r="U59" s="293"/>
      <c r="V59" s="300">
        <f>SUM(V60:V61)</f>
        <v>3550</v>
      </c>
      <c r="W59" s="300">
        <f>SUM(W60:W61)</f>
        <v>3238</v>
      </c>
      <c r="X59" s="368">
        <f t="shared" si="4"/>
        <v>0.9121126760563381</v>
      </c>
      <c r="Y59" s="301"/>
      <c r="Z59" s="300">
        <f>SUM(Z60:Z61)</f>
        <v>0</v>
      </c>
      <c r="AA59" s="300">
        <f>SUM(AA60:AA61)</f>
        <v>0</v>
      </c>
      <c r="AB59" s="368" t="str">
        <f t="shared" si="5"/>
        <v>*</v>
      </c>
    </row>
    <row r="60" spans="1:28" ht="11.25" customHeight="1" thickTop="1">
      <c r="A60" s="20"/>
      <c r="B60" s="374" t="s">
        <v>575</v>
      </c>
      <c r="C60" s="212"/>
      <c r="D60" s="299">
        <v>0</v>
      </c>
      <c r="E60" s="299">
        <v>0</v>
      </c>
      <c r="F60" s="369" t="str">
        <f t="shared" si="0"/>
        <v>*</v>
      </c>
      <c r="G60" s="220"/>
      <c r="H60" s="299">
        <v>0</v>
      </c>
      <c r="I60" s="299">
        <v>0</v>
      </c>
      <c r="J60" s="369" t="str">
        <f t="shared" si="1"/>
        <v>*</v>
      </c>
      <c r="K60" s="296"/>
      <c r="L60" s="299"/>
      <c r="M60" s="299"/>
      <c r="N60" s="369" t="str">
        <f t="shared" si="2"/>
        <v>*</v>
      </c>
      <c r="O60" s="20"/>
      <c r="P60" s="374" t="s">
        <v>575</v>
      </c>
      <c r="Q60" s="212"/>
      <c r="R60" s="299">
        <v>700</v>
      </c>
      <c r="S60" s="299">
        <v>736</v>
      </c>
      <c r="T60" s="369">
        <f t="shared" si="3"/>
        <v>1.0514285714285714</v>
      </c>
      <c r="U60" s="220"/>
      <c r="V60" s="299">
        <v>1350</v>
      </c>
      <c r="W60" s="299">
        <v>1082</v>
      </c>
      <c r="X60" s="369">
        <f t="shared" si="4"/>
        <v>0.8014814814814815</v>
      </c>
      <c r="Y60" s="296"/>
      <c r="Z60" s="299"/>
      <c r="AA60" s="299"/>
      <c r="AB60" s="369" t="str">
        <f t="shared" si="5"/>
        <v>*</v>
      </c>
    </row>
    <row r="61" spans="1:28" ht="11.25" customHeight="1" thickBot="1">
      <c r="A61" s="20"/>
      <c r="B61" s="374" t="s">
        <v>780</v>
      </c>
      <c r="C61" s="212"/>
      <c r="D61" s="305">
        <v>156</v>
      </c>
      <c r="E61" s="305">
        <v>156</v>
      </c>
      <c r="F61" s="370">
        <f t="shared" si="0"/>
        <v>1</v>
      </c>
      <c r="G61" s="220"/>
      <c r="H61" s="305">
        <v>2000</v>
      </c>
      <c r="I61" s="305">
        <v>2000</v>
      </c>
      <c r="J61" s="370">
        <f t="shared" si="1"/>
        <v>1</v>
      </c>
      <c r="K61" s="306"/>
      <c r="L61" s="305"/>
      <c r="M61" s="305"/>
      <c r="N61" s="370" t="str">
        <f t="shared" si="2"/>
        <v>*</v>
      </c>
      <c r="O61" s="20"/>
      <c r="P61" s="374" t="s">
        <v>780</v>
      </c>
      <c r="Q61" s="212"/>
      <c r="R61" s="305">
        <v>0</v>
      </c>
      <c r="S61" s="305">
        <v>0</v>
      </c>
      <c r="T61" s="370" t="str">
        <f t="shared" si="3"/>
        <v>*</v>
      </c>
      <c r="U61" s="220"/>
      <c r="V61" s="305">
        <v>2200</v>
      </c>
      <c r="W61" s="305">
        <v>2156</v>
      </c>
      <c r="X61" s="370">
        <f t="shared" si="4"/>
        <v>0.98</v>
      </c>
      <c r="Y61" s="306"/>
      <c r="Z61" s="305"/>
      <c r="AA61" s="305"/>
      <c r="AB61" s="370" t="str">
        <f t="shared" si="5"/>
        <v>*</v>
      </c>
    </row>
    <row r="62" spans="1:28" ht="12.75" customHeight="1" thickBot="1" thickTop="1">
      <c r="A62" s="25" t="s">
        <v>191</v>
      </c>
      <c r="B62" s="191"/>
      <c r="C62" s="216"/>
      <c r="D62" s="300">
        <f>SUM(D63:D66)</f>
        <v>20958</v>
      </c>
      <c r="E62" s="300">
        <f>SUM(E63:E66)</f>
        <v>21503</v>
      </c>
      <c r="F62" s="368">
        <f t="shared" si="0"/>
        <v>1.0260043897318447</v>
      </c>
      <c r="G62" s="293"/>
      <c r="H62" s="300">
        <f>SUM(H63:H66)</f>
        <v>11640</v>
      </c>
      <c r="I62" s="300">
        <f>SUM(I63:I66)</f>
        <v>11600</v>
      </c>
      <c r="J62" s="368">
        <f t="shared" si="1"/>
        <v>0.9965635738831615</v>
      </c>
      <c r="K62" s="301"/>
      <c r="L62" s="300">
        <v>0</v>
      </c>
      <c r="M62" s="300">
        <f>SUM(M63:M66)</f>
        <v>0</v>
      </c>
      <c r="N62" s="368" t="str">
        <f t="shared" si="2"/>
        <v>*</v>
      </c>
      <c r="O62" s="25" t="s">
        <v>237</v>
      </c>
      <c r="P62" s="191"/>
      <c r="Q62" s="216"/>
      <c r="R62" s="300">
        <f>SUM(R63:R66)</f>
        <v>200</v>
      </c>
      <c r="S62" s="300">
        <f>SUM(S63:S66)</f>
        <v>199</v>
      </c>
      <c r="T62" s="368">
        <f t="shared" si="3"/>
        <v>0.995</v>
      </c>
      <c r="U62" s="293"/>
      <c r="V62" s="300">
        <f>SUM(V63:V66)</f>
        <v>6536</v>
      </c>
      <c r="W62" s="300">
        <f>SUM(W63:W66)</f>
        <v>0</v>
      </c>
      <c r="X62" s="368" t="str">
        <f t="shared" si="4"/>
        <v>*</v>
      </c>
      <c r="Y62" s="301"/>
      <c r="Z62" s="300">
        <f>SUM(Z63:Z66)</f>
        <v>0</v>
      </c>
      <c r="AA62" s="300">
        <f>SUM(AA63:AA66)</f>
        <v>0</v>
      </c>
      <c r="AB62" s="368" t="str">
        <f t="shared" si="5"/>
        <v>*</v>
      </c>
    </row>
    <row r="63" spans="1:28" ht="12" customHeight="1" thickTop="1">
      <c r="A63" s="20"/>
      <c r="B63" s="374" t="s">
        <v>576</v>
      </c>
      <c r="C63" s="212"/>
      <c r="D63" s="295">
        <v>19728</v>
      </c>
      <c r="E63" s="295">
        <v>20272</v>
      </c>
      <c r="F63" s="366">
        <f t="shared" si="0"/>
        <v>1.02757502027575</v>
      </c>
      <c r="G63" s="220"/>
      <c r="H63" s="295">
        <v>0</v>
      </c>
      <c r="I63" s="295">
        <v>0</v>
      </c>
      <c r="J63" s="366" t="str">
        <f t="shared" si="1"/>
        <v>*</v>
      </c>
      <c r="K63" s="296"/>
      <c r="L63" s="295"/>
      <c r="M63" s="295"/>
      <c r="N63" s="366" t="str">
        <f t="shared" si="2"/>
        <v>*</v>
      </c>
      <c r="O63" s="20"/>
      <c r="P63" s="374" t="s">
        <v>576</v>
      </c>
      <c r="Q63" s="212"/>
      <c r="R63" s="295">
        <v>200</v>
      </c>
      <c r="S63" s="295">
        <v>199</v>
      </c>
      <c r="T63" s="366">
        <f t="shared" si="3"/>
        <v>0.995</v>
      </c>
      <c r="U63" s="220"/>
      <c r="V63" s="295"/>
      <c r="W63" s="295"/>
      <c r="X63" s="366" t="str">
        <f t="shared" si="4"/>
        <v>*</v>
      </c>
      <c r="Y63" s="296"/>
      <c r="Z63" s="295"/>
      <c r="AA63" s="295"/>
      <c r="AB63" s="366" t="str">
        <f t="shared" si="5"/>
        <v>*</v>
      </c>
    </row>
    <row r="64" spans="1:28" ht="12" customHeight="1">
      <c r="A64" s="20"/>
      <c r="B64" s="374" t="s">
        <v>577</v>
      </c>
      <c r="C64" s="212"/>
      <c r="D64" s="297">
        <v>30</v>
      </c>
      <c r="E64" s="297">
        <v>31</v>
      </c>
      <c r="F64" s="367">
        <f t="shared" si="0"/>
        <v>1.0333333333333334</v>
      </c>
      <c r="G64" s="220"/>
      <c r="H64" s="297">
        <v>1280</v>
      </c>
      <c r="I64" s="297">
        <v>1240</v>
      </c>
      <c r="J64" s="367">
        <f t="shared" si="1"/>
        <v>0.96875</v>
      </c>
      <c r="K64" s="296"/>
      <c r="L64" s="297"/>
      <c r="M64" s="297"/>
      <c r="N64" s="367" t="str">
        <f t="shared" si="2"/>
        <v>*</v>
      </c>
      <c r="O64" s="20"/>
      <c r="P64" s="374" t="s">
        <v>577</v>
      </c>
      <c r="Q64" s="212"/>
      <c r="R64" s="297">
        <v>0</v>
      </c>
      <c r="S64" s="297">
        <v>0</v>
      </c>
      <c r="T64" s="367" t="str">
        <f t="shared" si="3"/>
        <v>*</v>
      </c>
      <c r="U64" s="220"/>
      <c r="V64" s="297"/>
      <c r="W64" s="297"/>
      <c r="X64" s="367" t="str">
        <f t="shared" si="4"/>
        <v>*</v>
      </c>
      <c r="Y64" s="296"/>
      <c r="Z64" s="297"/>
      <c r="AA64" s="297"/>
      <c r="AB64" s="367" t="str">
        <f t="shared" si="5"/>
        <v>*</v>
      </c>
    </row>
    <row r="65" spans="1:28" ht="12" customHeight="1">
      <c r="A65" s="20"/>
      <c r="B65" s="374" t="s">
        <v>578</v>
      </c>
      <c r="C65" s="212"/>
      <c r="D65" s="297">
        <v>0</v>
      </c>
      <c r="E65" s="297">
        <v>0</v>
      </c>
      <c r="F65" s="367" t="str">
        <f t="shared" si="0"/>
        <v>*</v>
      </c>
      <c r="G65" s="220"/>
      <c r="H65" s="297">
        <v>0</v>
      </c>
      <c r="I65" s="297">
        <v>0</v>
      </c>
      <c r="J65" s="367" t="str">
        <f t="shared" si="1"/>
        <v>*</v>
      </c>
      <c r="K65" s="296"/>
      <c r="L65" s="297"/>
      <c r="M65" s="297"/>
      <c r="N65" s="367" t="str">
        <f t="shared" si="2"/>
        <v>*</v>
      </c>
      <c r="O65" s="20"/>
      <c r="P65" s="374" t="s">
        <v>578</v>
      </c>
      <c r="Q65" s="212"/>
      <c r="R65" s="297">
        <v>0</v>
      </c>
      <c r="S65" s="297">
        <v>0</v>
      </c>
      <c r="T65" s="367" t="str">
        <f t="shared" si="3"/>
        <v>*</v>
      </c>
      <c r="U65" s="220"/>
      <c r="V65" s="297"/>
      <c r="W65" s="297"/>
      <c r="X65" s="367" t="str">
        <f t="shared" si="4"/>
        <v>*</v>
      </c>
      <c r="Y65" s="296"/>
      <c r="Z65" s="297"/>
      <c r="AA65" s="297"/>
      <c r="AB65" s="367" t="str">
        <f t="shared" si="5"/>
        <v>*</v>
      </c>
    </row>
    <row r="66" spans="1:28" ht="12" customHeight="1" thickBot="1">
      <c r="A66" s="27"/>
      <c r="B66" s="376" t="s">
        <v>597</v>
      </c>
      <c r="C66" s="212"/>
      <c r="D66" s="307">
        <v>1200</v>
      </c>
      <c r="E66" s="307">
        <v>1200</v>
      </c>
      <c r="F66" s="371">
        <f t="shared" si="0"/>
        <v>1</v>
      </c>
      <c r="G66" s="220"/>
      <c r="H66" s="307">
        <v>10360</v>
      </c>
      <c r="I66" s="307">
        <v>10360</v>
      </c>
      <c r="J66" s="371">
        <f t="shared" si="1"/>
        <v>1</v>
      </c>
      <c r="K66" s="296"/>
      <c r="L66" s="307"/>
      <c r="M66" s="307"/>
      <c r="N66" s="371" t="str">
        <f t="shared" si="2"/>
        <v>*</v>
      </c>
      <c r="O66" s="27"/>
      <c r="P66" s="376" t="s">
        <v>597</v>
      </c>
      <c r="Q66" s="212"/>
      <c r="R66" s="307">
        <v>0</v>
      </c>
      <c r="S66" s="307">
        <v>0</v>
      </c>
      <c r="T66" s="371" t="str">
        <f t="shared" si="3"/>
        <v>*</v>
      </c>
      <c r="U66" s="220"/>
      <c r="V66" s="307">
        <v>6536</v>
      </c>
      <c r="W66" s="307">
        <v>0</v>
      </c>
      <c r="X66" s="371" t="str">
        <f t="shared" si="4"/>
        <v>*</v>
      </c>
      <c r="Y66" s="296"/>
      <c r="Z66" s="307"/>
      <c r="AA66" s="307"/>
      <c r="AB66" s="371" t="str">
        <f t="shared" si="5"/>
        <v>*</v>
      </c>
    </row>
    <row r="67" spans="3:17" ht="12.75">
      <c r="C67" s="110"/>
      <c r="D67" s="110"/>
      <c r="G67" s="110"/>
      <c r="H67" s="110"/>
      <c r="K67" s="110"/>
      <c r="L67" s="110"/>
      <c r="Q67" s="110"/>
    </row>
    <row r="68" spans="3:17" ht="12.75">
      <c r="C68" s="110"/>
      <c r="D68" s="110"/>
      <c r="G68" s="110"/>
      <c r="H68" s="110"/>
      <c r="K68" s="110"/>
      <c r="L68" s="110"/>
      <c r="Q68" s="110"/>
    </row>
    <row r="69" spans="3:17" ht="12.75">
      <c r="C69" s="110"/>
      <c r="D69" s="110"/>
      <c r="G69" s="110"/>
      <c r="H69" s="110"/>
      <c r="K69" s="110"/>
      <c r="L69" s="110"/>
      <c r="Q69" s="110"/>
    </row>
    <row r="70" spans="3:17" ht="12.75">
      <c r="C70" s="110"/>
      <c r="D70" s="110"/>
      <c r="G70" s="110"/>
      <c r="H70" s="110"/>
      <c r="K70" s="110"/>
      <c r="L70" s="110"/>
      <c r="Q70" s="110"/>
    </row>
    <row r="71" spans="3:17" ht="12.75">
      <c r="C71" s="110"/>
      <c r="D71" s="110"/>
      <c r="G71" s="110"/>
      <c r="H71" s="110"/>
      <c r="K71" s="110"/>
      <c r="L71" s="110"/>
      <c r="Q71" s="110"/>
    </row>
    <row r="72" spans="3:17" ht="12.75">
      <c r="C72" s="110"/>
      <c r="D72" s="110"/>
      <c r="G72" s="110"/>
      <c r="H72" s="110"/>
      <c r="K72" s="110"/>
      <c r="L72" s="110"/>
      <c r="Q72" s="110"/>
    </row>
    <row r="73" spans="3:17" ht="12.75">
      <c r="C73" s="110"/>
      <c r="D73" s="110"/>
      <c r="G73" s="110"/>
      <c r="H73" s="110"/>
      <c r="K73" s="110"/>
      <c r="L73" s="110"/>
      <c r="Q73" s="110"/>
    </row>
    <row r="74" spans="3:17" ht="12.75">
      <c r="C74" s="110"/>
      <c r="D74" s="110"/>
      <c r="G74" s="110"/>
      <c r="H74" s="110"/>
      <c r="K74" s="110"/>
      <c r="L74" s="110"/>
      <c r="Q74" s="110"/>
    </row>
    <row r="75" spans="3:17" ht="12.75">
      <c r="C75" s="110"/>
      <c r="D75" s="110"/>
      <c r="G75" s="110"/>
      <c r="H75" s="110"/>
      <c r="K75" s="110"/>
      <c r="L75" s="110"/>
      <c r="Q75" s="110"/>
    </row>
    <row r="76" spans="3:17" ht="12.75">
      <c r="C76" s="110"/>
      <c r="D76" s="110"/>
      <c r="G76" s="110"/>
      <c r="H76" s="110"/>
      <c r="K76" s="110"/>
      <c r="L76" s="110"/>
      <c r="Q76" s="110"/>
    </row>
    <row r="77" spans="3:17" ht="12.75">
      <c r="C77" s="110"/>
      <c r="D77" s="110"/>
      <c r="G77" s="110"/>
      <c r="H77" s="110"/>
      <c r="K77" s="110"/>
      <c r="L77" s="110"/>
      <c r="Q77" s="110"/>
    </row>
    <row r="78" spans="3:17" ht="12.75">
      <c r="C78" s="110"/>
      <c r="D78" s="110"/>
      <c r="G78" s="110"/>
      <c r="H78" s="110"/>
      <c r="K78" s="110"/>
      <c r="L78" s="110"/>
      <c r="Q78" s="110"/>
    </row>
    <row r="79" spans="3:17" ht="12.75">
      <c r="C79" s="110"/>
      <c r="D79" s="110"/>
      <c r="G79" s="110"/>
      <c r="H79" s="110"/>
      <c r="K79" s="110"/>
      <c r="L79" s="110"/>
      <c r="Q79" s="110"/>
    </row>
    <row r="80" spans="3:17" ht="12.75">
      <c r="C80" s="110"/>
      <c r="D80" s="110"/>
      <c r="G80" s="110"/>
      <c r="H80" s="110"/>
      <c r="K80" s="110"/>
      <c r="L80" s="110"/>
      <c r="Q80" s="110"/>
    </row>
    <row r="81" spans="3:17" ht="12.75">
      <c r="C81" s="110"/>
      <c r="D81" s="110"/>
      <c r="G81" s="110"/>
      <c r="H81" s="110"/>
      <c r="K81" s="110"/>
      <c r="L81" s="110"/>
      <c r="Q81" s="110"/>
    </row>
    <row r="82" spans="3:17" ht="12.75">
      <c r="C82" s="110"/>
      <c r="D82" s="110"/>
      <c r="G82" s="110"/>
      <c r="H82" s="110"/>
      <c r="K82" s="110"/>
      <c r="L82" s="110"/>
      <c r="Q82" s="110"/>
    </row>
    <row r="83" spans="3:17" ht="12.75">
      <c r="C83" s="110"/>
      <c r="D83" s="110"/>
      <c r="G83" s="110"/>
      <c r="H83" s="110"/>
      <c r="K83" s="110"/>
      <c r="L83" s="110"/>
      <c r="Q83" s="110"/>
    </row>
    <row r="84" spans="3:17" ht="12.75">
      <c r="C84" s="110"/>
      <c r="D84" s="110"/>
      <c r="G84" s="110"/>
      <c r="H84" s="110"/>
      <c r="K84" s="110"/>
      <c r="L84" s="110"/>
      <c r="Q84" s="110"/>
    </row>
    <row r="85" spans="3:17" ht="12.75">
      <c r="C85" s="110"/>
      <c r="D85" s="110"/>
      <c r="G85" s="110"/>
      <c r="H85" s="110"/>
      <c r="K85" s="110"/>
      <c r="L85" s="110"/>
      <c r="Q85" s="110"/>
    </row>
    <row r="86" spans="3:17" ht="12.75">
      <c r="C86" s="110"/>
      <c r="D86" s="110"/>
      <c r="G86" s="110"/>
      <c r="H86" s="110"/>
      <c r="K86" s="110"/>
      <c r="L86" s="110"/>
      <c r="Q86" s="110"/>
    </row>
    <row r="87" spans="7:17" ht="12.75">
      <c r="G87" s="110"/>
      <c r="H87" s="110"/>
      <c r="K87" s="110"/>
      <c r="L87" s="110"/>
      <c r="Q87" s="110"/>
    </row>
    <row r="88" spans="11:17" ht="12.75">
      <c r="K88" s="110"/>
      <c r="L88" s="110"/>
      <c r="Q88" s="110"/>
    </row>
    <row r="89" spans="11:17" ht="12.75">
      <c r="K89" s="110"/>
      <c r="L89" s="110"/>
      <c r="Q89" s="110"/>
    </row>
    <row r="90" spans="11:17" ht="12.75">
      <c r="K90" s="110"/>
      <c r="L90" s="110"/>
      <c r="Q90" s="110"/>
    </row>
    <row r="91" spans="11:17" ht="12.75">
      <c r="K91" s="110"/>
      <c r="L91" s="110"/>
      <c r="Q91" s="110"/>
    </row>
    <row r="92" spans="11:17" ht="12.75">
      <c r="K92" s="110"/>
      <c r="L92" s="110"/>
      <c r="Q92" s="110"/>
    </row>
    <row r="93" spans="11:17" ht="12.75">
      <c r="K93" s="110"/>
      <c r="L93" s="110"/>
      <c r="Q93" s="110"/>
    </row>
    <row r="94" spans="11:17" ht="12.75">
      <c r="K94" s="110"/>
      <c r="L94" s="110"/>
      <c r="Q94" s="110"/>
    </row>
    <row r="95" spans="11:12" ht="12.75">
      <c r="K95" s="110"/>
      <c r="L95" s="110"/>
    </row>
    <row r="96" spans="11:12" ht="12.75">
      <c r="K96" s="110"/>
      <c r="L96" s="110"/>
    </row>
    <row r="97" spans="11:12" ht="12.75">
      <c r="K97" s="110"/>
      <c r="L97" s="110"/>
    </row>
    <row r="98" spans="11:12" ht="12.75">
      <c r="K98" s="110"/>
      <c r="L98" s="110"/>
    </row>
    <row r="99" spans="11:12" ht="12.75">
      <c r="K99" s="110"/>
      <c r="L99" s="110"/>
    </row>
    <row r="100" spans="11:12" ht="12.75">
      <c r="K100" s="110"/>
      <c r="L100" s="110"/>
    </row>
    <row r="101" spans="11:12" ht="12.75">
      <c r="K101" s="110"/>
      <c r="L101" s="110"/>
    </row>
    <row r="102" spans="11:12" ht="12.75">
      <c r="K102" s="110"/>
      <c r="L102" s="110"/>
    </row>
    <row r="103" spans="11:12" ht="12.75">
      <c r="K103" s="110"/>
      <c r="L103" s="110"/>
    </row>
    <row r="104" spans="11:12" ht="12.75">
      <c r="K104" s="110"/>
      <c r="L104" s="110"/>
    </row>
    <row r="105" spans="11:12" ht="12.75">
      <c r="K105" s="110"/>
      <c r="L105" s="110"/>
    </row>
    <row r="106" spans="11:12" ht="12.75">
      <c r="K106" s="110"/>
      <c r="L106" s="110"/>
    </row>
    <row r="107" spans="11:12" ht="12.75">
      <c r="K107" s="110"/>
      <c r="L107" s="110"/>
    </row>
    <row r="108" spans="11:12" ht="12.75">
      <c r="K108" s="110"/>
      <c r="L108" s="110"/>
    </row>
    <row r="109" spans="11:12" ht="12.75">
      <c r="K109" s="110"/>
      <c r="L109" s="110"/>
    </row>
    <row r="110" spans="11:12" ht="12.75">
      <c r="K110" s="110"/>
      <c r="L110" s="110"/>
    </row>
    <row r="111" spans="11:12" ht="12.75">
      <c r="K111" s="110"/>
      <c r="L111" s="110"/>
    </row>
    <row r="112" spans="11:12" ht="12.75">
      <c r="K112" s="110"/>
      <c r="L112" s="110"/>
    </row>
    <row r="113" spans="11:12" ht="12.75">
      <c r="K113" s="110"/>
      <c r="L113" s="110"/>
    </row>
    <row r="114" spans="11:12" ht="12.75">
      <c r="K114" s="110"/>
      <c r="L114" s="110"/>
    </row>
    <row r="115" spans="11:12" ht="12.75">
      <c r="K115" s="110"/>
      <c r="L115" s="110"/>
    </row>
    <row r="116" spans="11:12" ht="12.75">
      <c r="K116" s="110"/>
      <c r="L116" s="110"/>
    </row>
    <row r="117" spans="11:12" ht="12.75">
      <c r="K117" s="110"/>
      <c r="L117" s="110"/>
    </row>
    <row r="118" spans="11:12" ht="12.75">
      <c r="K118" s="110"/>
      <c r="L118" s="110"/>
    </row>
    <row r="119" spans="11:12" ht="12.75">
      <c r="K119" s="110"/>
      <c r="L119" s="110"/>
    </row>
    <row r="120" spans="11:12" ht="12.75">
      <c r="K120" s="110"/>
      <c r="L120" s="110"/>
    </row>
    <row r="121" spans="11:12" ht="12.75">
      <c r="K121" s="110"/>
      <c r="L121" s="110"/>
    </row>
    <row r="122" spans="11:12" ht="12.75">
      <c r="K122" s="110"/>
      <c r="L122" s="110"/>
    </row>
    <row r="123" spans="11:12" ht="12.75">
      <c r="K123" s="110"/>
      <c r="L123" s="110"/>
    </row>
    <row r="124" spans="11:12" ht="12.75">
      <c r="K124" s="110"/>
      <c r="L124" s="110"/>
    </row>
    <row r="125" spans="11:12" ht="12.75">
      <c r="K125" s="110"/>
      <c r="L125" s="110"/>
    </row>
    <row r="126" spans="11:12" ht="12.75">
      <c r="K126" s="110"/>
      <c r="L126" s="110"/>
    </row>
    <row r="127" spans="11:12" ht="12.75">
      <c r="K127" s="110"/>
      <c r="L127" s="110"/>
    </row>
    <row r="128" spans="11:12" ht="12.75">
      <c r="K128" s="110"/>
      <c r="L128" s="110"/>
    </row>
    <row r="129" spans="11:12" ht="12.75">
      <c r="K129" s="110"/>
      <c r="L129" s="110"/>
    </row>
    <row r="130" spans="11:12" ht="12.75">
      <c r="K130" s="110"/>
      <c r="L130" s="110"/>
    </row>
    <row r="131" spans="11:12" ht="12.75">
      <c r="K131" s="110"/>
      <c r="L131" s="110"/>
    </row>
    <row r="132" spans="11:12" ht="12.75">
      <c r="K132" s="110"/>
      <c r="L132" s="110"/>
    </row>
    <row r="133" spans="11:12" ht="12.75">
      <c r="K133" s="110"/>
      <c r="L133" s="110"/>
    </row>
    <row r="134" spans="11:12" ht="12.75">
      <c r="K134" s="110"/>
      <c r="L134" s="110"/>
    </row>
    <row r="135" spans="11:12" ht="12.75">
      <c r="K135" s="110"/>
      <c r="L135" s="110"/>
    </row>
    <row r="136" spans="11:12" ht="12.75">
      <c r="K136" s="110"/>
      <c r="L136" s="110"/>
    </row>
    <row r="137" spans="11:12" ht="12.75">
      <c r="K137" s="110"/>
      <c r="L137" s="110"/>
    </row>
    <row r="138" spans="11:12" ht="12.75">
      <c r="K138" s="110"/>
      <c r="L138" s="110"/>
    </row>
    <row r="139" spans="11:12" ht="12.75">
      <c r="K139" s="110"/>
      <c r="L139" s="110"/>
    </row>
  </sheetData>
  <sheetProtection/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38">
      <selection activeCell="A40" sqref="A40"/>
    </sheetView>
  </sheetViews>
  <sheetFormatPr defaultColWidth="9.00390625" defaultRowHeight="12.75"/>
  <cols>
    <col min="1" max="1" width="15.75390625" style="0" customWidth="1"/>
    <col min="2" max="2" width="45.75390625" style="0" customWidth="1"/>
    <col min="3" max="3" width="25.75390625" style="0" customWidth="1"/>
    <col min="4" max="4" width="16.75390625" style="0" customWidth="1"/>
  </cols>
  <sheetData>
    <row r="1" ht="20.25">
      <c r="A1" s="86" t="s">
        <v>653</v>
      </c>
    </row>
    <row r="2" spans="1:3" ht="20.25">
      <c r="A2" s="86" t="s">
        <v>652</v>
      </c>
      <c r="B2" s="86"/>
      <c r="C2" s="86"/>
    </row>
    <row r="3" ht="13.5" thickBot="1"/>
    <row r="4" spans="1:3" ht="13.5" thickBot="1">
      <c r="A4" s="11" t="s">
        <v>238</v>
      </c>
      <c r="B4" s="11" t="s">
        <v>635</v>
      </c>
      <c r="C4" s="11" t="s">
        <v>651</v>
      </c>
    </row>
    <row r="5" spans="1:3" ht="12.75">
      <c r="A5" s="15" t="s">
        <v>240</v>
      </c>
      <c r="B5" s="93" t="s">
        <v>643</v>
      </c>
      <c r="C5" s="198">
        <v>10000</v>
      </c>
    </row>
    <row r="6" spans="1:3" ht="12.75">
      <c r="A6" s="4"/>
      <c r="B6" s="6" t="s">
        <v>647</v>
      </c>
      <c r="C6" s="99">
        <v>35000</v>
      </c>
    </row>
    <row r="7" spans="1:3" ht="12.75">
      <c r="A7" s="5"/>
      <c r="B7" s="203" t="s">
        <v>636</v>
      </c>
      <c r="C7" s="204"/>
    </row>
    <row r="8" spans="1:3" ht="12.75">
      <c r="A8" s="15"/>
      <c r="B8" s="93" t="s">
        <v>644</v>
      </c>
      <c r="C8" s="205">
        <v>20000</v>
      </c>
    </row>
    <row r="9" spans="1:3" ht="12.75">
      <c r="A9" s="4"/>
      <c r="B9" s="8"/>
      <c r="C9" s="97"/>
    </row>
    <row r="10" spans="1:3" ht="12.75">
      <c r="A10" s="4"/>
      <c r="B10" s="87"/>
      <c r="C10" s="95"/>
    </row>
    <row r="11" spans="1:3" ht="12.75">
      <c r="A11" s="4" t="s">
        <v>241</v>
      </c>
      <c r="B11" s="14" t="s">
        <v>637</v>
      </c>
      <c r="C11" s="96">
        <v>5000</v>
      </c>
    </row>
    <row r="12" spans="1:3" ht="12.75">
      <c r="A12" s="4"/>
      <c r="B12" s="14" t="s">
        <v>648</v>
      </c>
      <c r="C12" s="96">
        <v>25000</v>
      </c>
    </row>
    <row r="13" spans="1:3" ht="12.75">
      <c r="A13" s="4"/>
      <c r="B13" s="87"/>
      <c r="C13" s="95"/>
    </row>
    <row r="14" spans="1:3" ht="12.75">
      <c r="A14" s="4"/>
      <c r="B14" s="87"/>
      <c r="C14" s="95"/>
    </row>
    <row r="15" spans="1:3" ht="12.75">
      <c r="A15" s="4" t="s">
        <v>242</v>
      </c>
      <c r="B15" s="8" t="s">
        <v>679</v>
      </c>
      <c r="C15" s="97">
        <v>255000</v>
      </c>
    </row>
    <row r="16" spans="1:3" ht="12.75">
      <c r="A16" s="4"/>
      <c r="B16" s="8" t="s">
        <v>623</v>
      </c>
      <c r="C16" s="97">
        <v>10000</v>
      </c>
    </row>
    <row r="17" spans="1:3" ht="12.75">
      <c r="A17" s="4"/>
      <c r="B17" s="8" t="s">
        <v>713</v>
      </c>
      <c r="C17" s="97">
        <v>20000</v>
      </c>
    </row>
    <row r="18" spans="1:3" ht="12.75">
      <c r="A18" s="4"/>
      <c r="B18" s="87"/>
      <c r="C18" s="95"/>
    </row>
    <row r="19" spans="1:3" ht="12.75">
      <c r="A19" s="4" t="s">
        <v>243</v>
      </c>
      <c r="B19" s="14" t="s">
        <v>645</v>
      </c>
      <c r="C19" s="96">
        <v>50000</v>
      </c>
    </row>
    <row r="20" spans="1:3" ht="12.75">
      <c r="A20" s="4"/>
      <c r="B20" s="14" t="s">
        <v>646</v>
      </c>
      <c r="C20" s="96"/>
    </row>
    <row r="21" spans="1:3" ht="12.75">
      <c r="A21" s="4"/>
      <c r="B21" s="14" t="s">
        <v>638</v>
      </c>
      <c r="C21" s="96">
        <v>150000</v>
      </c>
    </row>
    <row r="22" spans="1:3" ht="12.75">
      <c r="A22" s="4"/>
      <c r="B22" s="87"/>
      <c r="C22" s="95"/>
    </row>
    <row r="23" spans="1:3" ht="12.75">
      <c r="A23" s="4"/>
      <c r="B23" s="87"/>
      <c r="C23" s="95"/>
    </row>
    <row r="24" spans="1:3" ht="12.75">
      <c r="A24" s="4" t="s">
        <v>244</v>
      </c>
      <c r="B24" s="8" t="s">
        <v>639</v>
      </c>
      <c r="C24" s="96">
        <v>9000</v>
      </c>
    </row>
    <row r="25" spans="1:3" ht="12.75">
      <c r="A25" s="4"/>
      <c r="B25" s="8"/>
      <c r="C25" s="96"/>
    </row>
    <row r="26" spans="1:3" ht="12.75">
      <c r="A26" s="4" t="s">
        <v>714</v>
      </c>
      <c r="B26" s="14" t="s">
        <v>715</v>
      </c>
      <c r="C26" s="96">
        <v>27000</v>
      </c>
    </row>
    <row r="27" spans="1:3" ht="12.75">
      <c r="A27" s="4"/>
      <c r="B27" s="14"/>
      <c r="C27" s="96"/>
    </row>
    <row r="28" spans="1:3" ht="12.75">
      <c r="A28" s="4"/>
      <c r="B28" s="14"/>
      <c r="C28" s="96"/>
    </row>
    <row r="29" spans="1:3" ht="12.75">
      <c r="A29" s="4" t="s">
        <v>247</v>
      </c>
      <c r="B29" s="8" t="s">
        <v>640</v>
      </c>
      <c r="C29" s="97">
        <v>50000</v>
      </c>
    </row>
    <row r="30" spans="1:3" ht="12.75">
      <c r="A30" s="4"/>
      <c r="B30" s="87"/>
      <c r="C30" s="95"/>
    </row>
    <row r="31" spans="1:3" ht="12.75">
      <c r="A31" s="4"/>
      <c r="B31" s="87"/>
      <c r="C31" s="95"/>
    </row>
    <row r="32" spans="1:3" ht="12.75">
      <c r="A32" s="4" t="s">
        <v>245</v>
      </c>
      <c r="B32" s="14" t="s">
        <v>650</v>
      </c>
      <c r="C32" s="96"/>
    </row>
    <row r="33" spans="1:3" ht="12.75">
      <c r="A33" s="4"/>
      <c r="B33" s="87"/>
      <c r="C33" s="95"/>
    </row>
    <row r="34" spans="1:3" ht="12.75">
      <c r="A34" s="4"/>
      <c r="B34" s="197"/>
      <c r="C34" s="95"/>
    </row>
    <row r="35" spans="1:3" ht="12.75">
      <c r="A35" s="4" t="s">
        <v>641</v>
      </c>
      <c r="B35" s="14" t="s">
        <v>642</v>
      </c>
      <c r="C35" s="96">
        <v>15000</v>
      </c>
    </row>
    <row r="36" spans="1:3" ht="12.75">
      <c r="A36" s="4"/>
      <c r="B36" s="14" t="s">
        <v>649</v>
      </c>
      <c r="C36" s="96">
        <v>72500</v>
      </c>
    </row>
    <row r="37" spans="1:3" ht="13.5" thickBot="1">
      <c r="A37" s="5"/>
      <c r="B37" s="88"/>
      <c r="C37" s="100"/>
    </row>
    <row r="38" spans="1:3" ht="16.5" thickBot="1">
      <c r="A38" s="200" t="s">
        <v>246</v>
      </c>
      <c r="B38" s="201"/>
      <c r="C38" s="202">
        <f>SUM(C5:C37)</f>
        <v>753500</v>
      </c>
    </row>
    <row r="39" ht="12.75">
      <c r="C39" s="98"/>
    </row>
    <row r="40" ht="12.75">
      <c r="C40" s="98"/>
    </row>
    <row r="41" ht="12.75">
      <c r="C41" s="98"/>
    </row>
    <row r="42" ht="20.25">
      <c r="A42" s="86" t="s">
        <v>653</v>
      </c>
    </row>
    <row r="43" spans="1:3" ht="21" thickBot="1">
      <c r="A43" s="86" t="s">
        <v>672</v>
      </c>
      <c r="B43" s="86"/>
      <c r="C43" s="86"/>
    </row>
    <row r="44" spans="1:3" ht="13.5" thickBot="1">
      <c r="A44" s="11" t="s">
        <v>238</v>
      </c>
      <c r="B44" s="11" t="s">
        <v>635</v>
      </c>
      <c r="C44" s="11" t="s">
        <v>651</v>
      </c>
    </row>
    <row r="45" spans="1:3" ht="12.75">
      <c r="A45" s="199" t="s">
        <v>673</v>
      </c>
      <c r="B45" s="8" t="s">
        <v>674</v>
      </c>
      <c r="C45" s="97">
        <v>50000</v>
      </c>
    </row>
    <row r="46" spans="1:3" ht="12.75">
      <c r="A46" s="199"/>
      <c r="B46" s="8" t="s">
        <v>675</v>
      </c>
      <c r="C46" s="97">
        <v>2000000</v>
      </c>
    </row>
    <row r="47" spans="1:3" ht="12.75">
      <c r="A47" s="199"/>
      <c r="B47" s="87"/>
      <c r="C47" s="95"/>
    </row>
    <row r="48" spans="1:3" ht="12.75">
      <c r="A48" s="199"/>
      <c r="B48" s="14"/>
      <c r="C48" s="96"/>
    </row>
    <row r="49" spans="1:3" ht="12.75">
      <c r="A49" s="199" t="s">
        <v>244</v>
      </c>
      <c r="B49" s="14" t="s">
        <v>676</v>
      </c>
      <c r="C49" s="96">
        <v>650000</v>
      </c>
    </row>
    <row r="50" spans="1:3" ht="12.75">
      <c r="A50" s="199"/>
      <c r="B50" s="8" t="s">
        <v>677</v>
      </c>
      <c r="C50" s="97">
        <v>35000</v>
      </c>
    </row>
    <row r="51" spans="1:3" ht="12.75">
      <c r="A51" s="199"/>
      <c r="B51" s="8"/>
      <c r="C51" s="97"/>
    </row>
    <row r="52" spans="1:3" ht="12.75">
      <c r="A52" s="199"/>
      <c r="B52" s="8"/>
      <c r="C52" s="97"/>
    </row>
    <row r="53" spans="1:3" ht="12.75">
      <c r="A53" s="199" t="s">
        <v>678</v>
      </c>
      <c r="B53" s="8" t="s">
        <v>680</v>
      </c>
      <c r="C53" s="97">
        <v>1610000</v>
      </c>
    </row>
    <row r="54" spans="1:3" ht="13.5" thickBot="1">
      <c r="A54" s="199"/>
      <c r="B54" s="8"/>
      <c r="C54" s="97"/>
    </row>
    <row r="55" spans="1:3" ht="16.5" thickBot="1">
      <c r="A55" s="200" t="s">
        <v>246</v>
      </c>
      <c r="B55" s="201"/>
      <c r="C55" s="202">
        <f>SUM(C45:C54)</f>
        <v>4345000</v>
      </c>
    </row>
    <row r="56" spans="1:3" ht="12.75">
      <c r="A56" s="193"/>
      <c r="B56" s="195"/>
      <c r="C56" s="196"/>
    </row>
    <row r="57" spans="1:3" ht="12.75">
      <c r="A57" s="193"/>
      <c r="B57" s="195"/>
      <c r="C57" s="196"/>
    </row>
    <row r="58" spans="1:3" ht="12.75">
      <c r="A58" s="193"/>
      <c r="B58" s="195"/>
      <c r="C58" s="196"/>
    </row>
    <row r="59" spans="1:3" ht="12.75">
      <c r="A59" s="193"/>
      <c r="B59" s="195"/>
      <c r="C59" s="196"/>
    </row>
    <row r="60" spans="1:3" ht="12.75">
      <c r="A60" s="193"/>
      <c r="B60" s="195"/>
      <c r="C60" s="196"/>
    </row>
    <row r="61" spans="1:3" ht="12.75">
      <c r="A61" s="193"/>
      <c r="B61" s="195"/>
      <c r="C61" s="196"/>
    </row>
    <row r="62" spans="1:3" ht="12.75">
      <c r="A62" s="193"/>
      <c r="B62" s="195"/>
      <c r="C62" s="196"/>
    </row>
    <row r="63" spans="1:3" ht="12.75">
      <c r="A63" s="193"/>
      <c r="B63" s="175"/>
      <c r="C63" s="194"/>
    </row>
    <row r="64" spans="1:3" ht="12.75">
      <c r="A64" s="175"/>
      <c r="B64" s="175"/>
      <c r="C64" s="194"/>
    </row>
    <row r="65" spans="1:3" ht="12.75">
      <c r="A65" s="193"/>
      <c r="B65" s="195"/>
      <c r="C65" s="196"/>
    </row>
    <row r="66" spans="1:3" ht="12.75">
      <c r="A66" s="193"/>
      <c r="B66" s="195"/>
      <c r="C66" s="196"/>
    </row>
    <row r="67" spans="1:3" ht="12.75">
      <c r="A67" s="193"/>
      <c r="B67" s="195"/>
      <c r="C67" s="196"/>
    </row>
    <row r="68" spans="1:3" ht="12.75">
      <c r="A68" s="193"/>
      <c r="B68" s="195"/>
      <c r="C68" s="196"/>
    </row>
    <row r="69" spans="1:3" ht="12.75">
      <c r="A69" s="193"/>
      <c r="B69" s="195"/>
      <c r="C69" s="196"/>
    </row>
    <row r="70" spans="1:3" ht="12.75">
      <c r="A70" s="193"/>
      <c r="B70" s="195"/>
      <c r="C70" s="196"/>
    </row>
    <row r="71" spans="1:3" ht="12.75">
      <c r="A71" s="193"/>
      <c r="B71" s="195"/>
      <c r="C71" s="196"/>
    </row>
    <row r="72" spans="1:3" ht="12.75">
      <c r="A72" s="193"/>
      <c r="B72" s="195"/>
      <c r="C72" s="196"/>
    </row>
    <row r="73" spans="1:3" ht="12.75">
      <c r="A73" s="193"/>
      <c r="B73" s="195"/>
      <c r="C73" s="196"/>
    </row>
    <row r="74" spans="1:3" ht="12.75">
      <c r="A74" s="193"/>
      <c r="B74" s="195"/>
      <c r="C74" s="196"/>
    </row>
    <row r="75" spans="1:3" ht="12.75">
      <c r="A75" s="193"/>
      <c r="B75" s="195"/>
      <c r="C75" s="196"/>
    </row>
    <row r="76" spans="1:3" ht="12.75">
      <c r="A76" s="193"/>
      <c r="B76" s="195"/>
      <c r="C76" s="196"/>
    </row>
    <row r="77" spans="1:3" ht="12.75">
      <c r="A77" s="193"/>
      <c r="B77" s="193"/>
      <c r="C77" s="193"/>
    </row>
    <row r="78" spans="1:3" ht="12.75">
      <c r="A78" s="193"/>
      <c r="B78" s="193"/>
      <c r="C78" s="193"/>
    </row>
    <row r="79" spans="1:3" ht="12.75">
      <c r="A79" s="193"/>
      <c r="B79" s="193"/>
      <c r="C79" s="193"/>
    </row>
    <row r="80" spans="1:3" ht="12.75">
      <c r="A80" s="193"/>
      <c r="B80" s="193"/>
      <c r="C80" s="193"/>
    </row>
    <row r="81" spans="1:3" ht="12.75">
      <c r="A81" s="193"/>
      <c r="B81" s="193"/>
      <c r="C81" s="193"/>
    </row>
    <row r="82" spans="1:3" ht="12.75">
      <c r="A82" s="193"/>
      <c r="B82" s="193"/>
      <c r="C82" s="193"/>
    </row>
    <row r="83" spans="1:3" ht="12.75">
      <c r="A83" s="193"/>
      <c r="B83" s="193"/>
      <c r="C83" s="193"/>
    </row>
    <row r="84" spans="1:3" ht="12.75">
      <c r="A84" s="193"/>
      <c r="B84" s="193"/>
      <c r="C84" s="193"/>
    </row>
    <row r="85" spans="1:3" ht="12.75">
      <c r="A85" s="193"/>
      <c r="B85" s="193"/>
      <c r="C85" s="193"/>
    </row>
    <row r="86" spans="1:3" ht="12.75">
      <c r="A86" s="193"/>
      <c r="B86" s="193"/>
      <c r="C86" s="193"/>
    </row>
    <row r="87" spans="1:3" ht="12.75">
      <c r="A87" s="193"/>
      <c r="B87" s="193"/>
      <c r="C87" s="193"/>
    </row>
    <row r="88" spans="1:3" ht="12.75">
      <c r="A88" s="193"/>
      <c r="B88" s="193"/>
      <c r="C88" s="193"/>
    </row>
    <row r="89" spans="1:3" ht="12.75">
      <c r="A89" s="193"/>
      <c r="B89" s="193"/>
      <c r="C89" s="193"/>
    </row>
    <row r="90" spans="1:3" ht="12.75">
      <c r="A90" s="193"/>
      <c r="B90" s="193"/>
      <c r="C90" s="193"/>
    </row>
    <row r="91" spans="1:3" ht="12.75">
      <c r="A91" s="193"/>
      <c r="B91" s="193"/>
      <c r="C91" s="193"/>
    </row>
    <row r="92" spans="1:3" ht="12.75">
      <c r="A92" s="193"/>
      <c r="B92" s="193"/>
      <c r="C92" s="193"/>
    </row>
    <row r="93" spans="1:3" ht="12.75">
      <c r="A93" s="193"/>
      <c r="B93" s="193"/>
      <c r="C93" s="193"/>
    </row>
    <row r="94" spans="1:3" ht="12.75">
      <c r="A94" s="193"/>
      <c r="B94" s="193"/>
      <c r="C94" s="193"/>
    </row>
    <row r="95" spans="1:3" ht="12.75">
      <c r="A95" s="193"/>
      <c r="B95" s="193"/>
      <c r="C95" s="193"/>
    </row>
    <row r="96" spans="1:3" ht="12.75">
      <c r="A96" s="193"/>
      <c r="B96" s="193"/>
      <c r="C96" s="193"/>
    </row>
    <row r="97" spans="1:3" ht="12.75">
      <c r="A97" s="193"/>
      <c r="B97" s="193"/>
      <c r="C97" s="193"/>
    </row>
    <row r="98" spans="1:3" ht="12.75">
      <c r="A98" s="193"/>
      <c r="B98" s="193"/>
      <c r="C98" s="193"/>
    </row>
    <row r="99" spans="1:3" ht="12.75">
      <c r="A99" s="193"/>
      <c r="B99" s="193"/>
      <c r="C99" s="193"/>
    </row>
    <row r="100" spans="1:3" ht="12.75">
      <c r="A100" s="193"/>
      <c r="B100" s="193"/>
      <c r="C100" s="193"/>
    </row>
    <row r="101" spans="1:3" ht="12.75">
      <c r="A101" s="193"/>
      <c r="B101" s="193"/>
      <c r="C101" s="193"/>
    </row>
    <row r="102" spans="1:3" ht="12.75">
      <c r="A102" s="193"/>
      <c r="B102" s="193"/>
      <c r="C102" s="193"/>
    </row>
  </sheetData>
  <sheetProtection/>
  <printOptions/>
  <pageMargins left="0.7874015748031497" right="0.1968503937007874" top="0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4">
      <selection activeCell="D4" sqref="D4"/>
    </sheetView>
  </sheetViews>
  <sheetFormatPr defaultColWidth="9.00390625" defaultRowHeight="12.75"/>
  <cols>
    <col min="1" max="1" width="13.75390625" style="0" customWidth="1"/>
    <col min="2" max="2" width="56.75390625" style="0" customWidth="1"/>
    <col min="3" max="4" width="11.75390625" style="0" customWidth="1"/>
    <col min="5" max="5" width="5.75390625" style="0" customWidth="1"/>
  </cols>
  <sheetData>
    <row r="1" ht="10.5" customHeight="1">
      <c r="D1" s="136" t="s">
        <v>712</v>
      </c>
    </row>
    <row r="2" ht="4.5" customHeight="1"/>
    <row r="3" spans="1:4" ht="15" customHeight="1">
      <c r="A3" s="12" t="s">
        <v>800</v>
      </c>
      <c r="B3" s="597"/>
      <c r="C3" s="597"/>
      <c r="D3" s="597"/>
    </row>
    <row r="4" spans="1:4" ht="15" customHeight="1" thickBot="1">
      <c r="A4" s="12" t="s">
        <v>825</v>
      </c>
      <c r="B4" s="12"/>
      <c r="C4" s="598"/>
      <c r="D4" s="597"/>
    </row>
    <row r="5" spans="1:5" ht="10.5" customHeight="1">
      <c r="A5" s="127" t="s">
        <v>238</v>
      </c>
      <c r="B5" s="127" t="s">
        <v>239</v>
      </c>
      <c r="C5" s="379" t="s">
        <v>759</v>
      </c>
      <c r="D5" s="382" t="s">
        <v>718</v>
      </c>
      <c r="E5" s="398" t="s">
        <v>35</v>
      </c>
    </row>
    <row r="6" spans="1:5" ht="10.5" customHeight="1" thickBot="1">
      <c r="A6" s="128"/>
      <c r="B6" s="145"/>
      <c r="C6" s="381" t="s">
        <v>721</v>
      </c>
      <c r="D6" s="380" t="s">
        <v>721</v>
      </c>
      <c r="E6" s="381" t="s">
        <v>233</v>
      </c>
    </row>
    <row r="7" spans="1:5" ht="9.75" customHeight="1">
      <c r="A7" s="101" t="s">
        <v>654</v>
      </c>
      <c r="B7" s="102" t="s">
        <v>722</v>
      </c>
      <c r="C7" s="383">
        <v>80000</v>
      </c>
      <c r="D7" s="392">
        <v>79459</v>
      </c>
      <c r="E7" s="617">
        <f aca="true" t="shared" si="0" ref="E7:E67">IF(OR(D7&lt;=0,C7=0),"*",D7/C7)</f>
        <v>0.9932375</v>
      </c>
    </row>
    <row r="8" spans="1:5" ht="9.75" customHeight="1">
      <c r="A8" s="103"/>
      <c r="B8" s="104" t="s">
        <v>705</v>
      </c>
      <c r="C8" s="384">
        <v>36500</v>
      </c>
      <c r="D8" s="393">
        <v>34195.8</v>
      </c>
      <c r="E8" s="615">
        <f t="shared" si="0"/>
        <v>0.9368712328767124</v>
      </c>
    </row>
    <row r="9" spans="1:5" ht="9.75" customHeight="1">
      <c r="A9" s="103"/>
      <c r="B9" s="104" t="s">
        <v>801</v>
      </c>
      <c r="C9" s="384">
        <v>3500</v>
      </c>
      <c r="D9" s="393">
        <v>3465.3</v>
      </c>
      <c r="E9" s="615">
        <f t="shared" si="0"/>
        <v>0.9900857142857143</v>
      </c>
    </row>
    <row r="10" spans="1:5" ht="9.75" customHeight="1">
      <c r="A10" s="105"/>
      <c r="B10" s="104" t="s">
        <v>622</v>
      </c>
      <c r="C10" s="384">
        <v>9000</v>
      </c>
      <c r="D10" s="393">
        <v>8980</v>
      </c>
      <c r="E10" s="615">
        <f t="shared" si="0"/>
        <v>0.9977777777777778</v>
      </c>
    </row>
    <row r="11" spans="1:5" ht="10.5" customHeight="1">
      <c r="A11" s="155"/>
      <c r="B11" s="156" t="s">
        <v>235</v>
      </c>
      <c r="C11" s="394">
        <f>SUM(C7:C10)</f>
        <v>129000</v>
      </c>
      <c r="D11" s="394">
        <f>SUM(D7:D10)</f>
        <v>126100.1</v>
      </c>
      <c r="E11" s="618">
        <f t="shared" si="0"/>
        <v>0.9775201550387598</v>
      </c>
    </row>
    <row r="12" spans="1:5" ht="3.75" customHeight="1">
      <c r="A12" s="154"/>
      <c r="B12" s="87"/>
      <c r="C12" s="386"/>
      <c r="D12" s="395"/>
      <c r="E12" s="619"/>
    </row>
    <row r="13" spans="1:5" ht="10.5" customHeight="1">
      <c r="A13" s="153" t="s">
        <v>655</v>
      </c>
      <c r="B13" s="8" t="s">
        <v>706</v>
      </c>
      <c r="C13" s="387">
        <v>35000</v>
      </c>
      <c r="D13" s="396">
        <v>34007.3</v>
      </c>
      <c r="E13" s="616">
        <f t="shared" si="0"/>
        <v>0.971637142857143</v>
      </c>
    </row>
    <row r="14" spans="1:5" ht="10.5" customHeight="1">
      <c r="A14" s="153"/>
      <c r="B14" s="8" t="s">
        <v>760</v>
      </c>
      <c r="C14" s="387">
        <v>12000</v>
      </c>
      <c r="D14" s="396">
        <v>13092</v>
      </c>
      <c r="E14" s="616">
        <f t="shared" si="0"/>
        <v>1.091</v>
      </c>
    </row>
    <row r="15" spans="1:5" ht="10.5" customHeight="1">
      <c r="A15" s="153"/>
      <c r="B15" s="8" t="s">
        <v>623</v>
      </c>
      <c r="C15" s="387">
        <v>15000</v>
      </c>
      <c r="D15" s="396">
        <v>14590</v>
      </c>
      <c r="E15" s="616">
        <f t="shared" si="0"/>
        <v>0.9726666666666667</v>
      </c>
    </row>
    <row r="16" spans="1:5" ht="10.5" customHeight="1">
      <c r="A16" s="153"/>
      <c r="B16" s="8" t="s">
        <v>801</v>
      </c>
      <c r="C16" s="387">
        <v>10000</v>
      </c>
      <c r="D16" s="396">
        <v>6770.2</v>
      </c>
      <c r="E16" s="616">
        <f t="shared" si="0"/>
        <v>0.67702</v>
      </c>
    </row>
    <row r="17" spans="1:5" ht="10.5" customHeight="1">
      <c r="A17" s="153"/>
      <c r="B17" s="8" t="s">
        <v>723</v>
      </c>
      <c r="C17" s="387">
        <v>40000</v>
      </c>
      <c r="D17" s="396">
        <v>40000</v>
      </c>
      <c r="E17" s="616">
        <f t="shared" si="0"/>
        <v>1</v>
      </c>
    </row>
    <row r="18" spans="1:5" ht="10.5" customHeight="1">
      <c r="A18" s="157"/>
      <c r="B18" s="156" t="s">
        <v>235</v>
      </c>
      <c r="C18" s="394">
        <f>SUM(C13:C17)</f>
        <v>112000</v>
      </c>
      <c r="D18" s="394">
        <f>SUM(D13:D17)</f>
        <v>108459.5</v>
      </c>
      <c r="E18" s="618">
        <f t="shared" si="0"/>
        <v>0.9683883928571428</v>
      </c>
    </row>
    <row r="19" spans="1:5" ht="4.5" customHeight="1">
      <c r="A19" s="153"/>
      <c r="B19" s="8"/>
      <c r="C19" s="387"/>
      <c r="D19" s="396"/>
      <c r="E19" s="616"/>
    </row>
    <row r="20" spans="1:5" ht="9.75" customHeight="1">
      <c r="A20" s="103" t="s">
        <v>656</v>
      </c>
      <c r="B20" s="104" t="s">
        <v>702</v>
      </c>
      <c r="C20" s="384">
        <v>20000</v>
      </c>
      <c r="D20" s="393">
        <v>19999.5</v>
      </c>
      <c r="E20" s="615">
        <f t="shared" si="0"/>
        <v>0.999975</v>
      </c>
    </row>
    <row r="21" spans="1:5" ht="9.75" customHeight="1">
      <c r="A21" s="103"/>
      <c r="B21" s="104" t="s">
        <v>708</v>
      </c>
      <c r="C21" s="384">
        <v>30000</v>
      </c>
      <c r="D21" s="393">
        <v>30000</v>
      </c>
      <c r="E21" s="615">
        <f t="shared" si="0"/>
        <v>1</v>
      </c>
    </row>
    <row r="22" spans="1:5" ht="12" customHeight="1">
      <c r="A22" s="157"/>
      <c r="B22" s="156" t="s">
        <v>235</v>
      </c>
      <c r="C22" s="385">
        <v>50000</v>
      </c>
      <c r="D22" s="394">
        <f>SUM(D20:D21)</f>
        <v>49999.5</v>
      </c>
      <c r="E22" s="618">
        <f t="shared" si="0"/>
        <v>0.99999</v>
      </c>
    </row>
    <row r="23" spans="1:5" ht="3.75" customHeight="1">
      <c r="A23" s="153"/>
      <c r="B23" s="87"/>
      <c r="C23" s="386"/>
      <c r="D23" s="395"/>
      <c r="E23" s="619" t="str">
        <f t="shared" si="0"/>
        <v>*</v>
      </c>
    </row>
    <row r="24" spans="1:5" ht="9.75" customHeight="1">
      <c r="A24" s="106" t="s">
        <v>657</v>
      </c>
      <c r="B24" s="104" t="s">
        <v>724</v>
      </c>
      <c r="C24" s="384">
        <v>200000</v>
      </c>
      <c r="D24" s="393">
        <v>192150</v>
      </c>
      <c r="E24" s="615">
        <f t="shared" si="0"/>
        <v>0.96075</v>
      </c>
    </row>
    <row r="25" spans="1:5" ht="9.75" customHeight="1">
      <c r="A25" s="106"/>
      <c r="B25" s="104" t="s">
        <v>725</v>
      </c>
      <c r="C25" s="384">
        <v>181000</v>
      </c>
      <c r="D25" s="393">
        <v>181108</v>
      </c>
      <c r="E25" s="615">
        <f t="shared" si="0"/>
        <v>1.000596685082873</v>
      </c>
    </row>
    <row r="26" spans="1:5" ht="9.75" customHeight="1">
      <c r="A26" s="106"/>
      <c r="B26" s="104" t="s">
        <v>624</v>
      </c>
      <c r="C26" s="384">
        <v>60000</v>
      </c>
      <c r="D26" s="393">
        <v>41747.88</v>
      </c>
      <c r="E26" s="615">
        <f t="shared" si="0"/>
        <v>0.6957979999999999</v>
      </c>
    </row>
    <row r="27" spans="1:5" ht="10.5" customHeight="1">
      <c r="A27" s="158"/>
      <c r="B27" s="156" t="s">
        <v>235</v>
      </c>
      <c r="C27" s="394">
        <f>SUM(C24:C26)</f>
        <v>441000</v>
      </c>
      <c r="D27" s="394">
        <f>SUM(D24:D26)</f>
        <v>415005.88</v>
      </c>
      <c r="E27" s="618">
        <f t="shared" si="0"/>
        <v>0.9410564172335601</v>
      </c>
    </row>
    <row r="28" spans="1:5" ht="4.5" customHeight="1">
      <c r="A28" s="7"/>
      <c r="B28" s="87"/>
      <c r="C28" s="386"/>
      <c r="D28" s="395"/>
      <c r="E28" s="619" t="str">
        <f t="shared" si="0"/>
        <v>*</v>
      </c>
    </row>
    <row r="29" spans="1:5" ht="9.75" customHeight="1">
      <c r="A29" s="106" t="s">
        <v>658</v>
      </c>
      <c r="B29" s="104" t="s">
        <v>625</v>
      </c>
      <c r="C29" s="384">
        <v>40000</v>
      </c>
      <c r="D29" s="393">
        <v>39970</v>
      </c>
      <c r="E29" s="615">
        <f t="shared" si="0"/>
        <v>0.99925</v>
      </c>
    </row>
    <row r="30" spans="1:5" ht="9.75" customHeight="1">
      <c r="A30" s="106"/>
      <c r="B30" s="104" t="s">
        <v>761</v>
      </c>
      <c r="C30" s="384">
        <v>33000</v>
      </c>
      <c r="D30" s="393">
        <v>32382</v>
      </c>
      <c r="E30" s="615">
        <f t="shared" si="0"/>
        <v>0.9812727272727273</v>
      </c>
    </row>
    <row r="31" spans="1:5" ht="10.5" customHeight="1">
      <c r="A31" s="158"/>
      <c r="B31" s="156" t="s">
        <v>235</v>
      </c>
      <c r="C31" s="394">
        <f>SUM(C29:C30)</f>
        <v>73000</v>
      </c>
      <c r="D31" s="394">
        <f>SUM(D29:D30)</f>
        <v>72352</v>
      </c>
      <c r="E31" s="618">
        <f t="shared" si="0"/>
        <v>0.9911232876712329</v>
      </c>
    </row>
    <row r="32" spans="1:5" ht="4.5" customHeight="1">
      <c r="A32" s="7"/>
      <c r="B32" s="87"/>
      <c r="C32" s="386"/>
      <c r="D32" s="395"/>
      <c r="E32" s="619" t="str">
        <f t="shared" si="0"/>
        <v>*</v>
      </c>
    </row>
    <row r="33" spans="1:5" ht="9.75" customHeight="1">
      <c r="A33" s="106" t="s">
        <v>659</v>
      </c>
      <c r="B33" s="104" t="s">
        <v>802</v>
      </c>
      <c r="C33" s="384">
        <v>265000</v>
      </c>
      <c r="D33" s="393">
        <v>265109.96</v>
      </c>
      <c r="E33" s="615">
        <f t="shared" si="0"/>
        <v>1.0004149433962264</v>
      </c>
    </row>
    <row r="34" spans="1:5" ht="9.75" customHeight="1">
      <c r="A34" s="106"/>
      <c r="B34" s="104" t="s">
        <v>628</v>
      </c>
      <c r="C34" s="384">
        <v>41000</v>
      </c>
      <c r="D34" s="393">
        <v>40890</v>
      </c>
      <c r="E34" s="615">
        <f t="shared" si="0"/>
        <v>0.9973170731707317</v>
      </c>
    </row>
    <row r="35" spans="1:5" ht="12" customHeight="1">
      <c r="A35" s="158"/>
      <c r="B35" s="156" t="s">
        <v>235</v>
      </c>
      <c r="C35" s="394">
        <f>SUM(C33:C34)</f>
        <v>306000</v>
      </c>
      <c r="D35" s="394">
        <f>SUM(D33:D34)</f>
        <v>305999.96</v>
      </c>
      <c r="E35" s="618">
        <f t="shared" si="0"/>
        <v>0.9999998692810458</v>
      </c>
    </row>
    <row r="36" spans="1:5" ht="4.5" customHeight="1">
      <c r="A36" s="7"/>
      <c r="B36" s="87"/>
      <c r="C36" s="386"/>
      <c r="D36" s="395"/>
      <c r="E36" s="619" t="str">
        <f t="shared" si="0"/>
        <v>*</v>
      </c>
    </row>
    <row r="37" spans="1:5" ht="9.75" customHeight="1">
      <c r="A37" s="106" t="s">
        <v>660</v>
      </c>
      <c r="B37" s="8" t="s">
        <v>803</v>
      </c>
      <c r="C37" s="384">
        <v>60000</v>
      </c>
      <c r="D37" s="393">
        <v>58130</v>
      </c>
      <c r="E37" s="616">
        <f t="shared" si="0"/>
        <v>0.9688333333333333</v>
      </c>
    </row>
    <row r="38" spans="1:5" ht="10.5" customHeight="1">
      <c r="A38" s="7"/>
      <c r="B38" s="8" t="s">
        <v>630</v>
      </c>
      <c r="C38" s="387">
        <v>40000</v>
      </c>
      <c r="D38" s="396">
        <v>40000</v>
      </c>
      <c r="E38" s="616">
        <f t="shared" si="0"/>
        <v>1</v>
      </c>
    </row>
    <row r="39" spans="1:5" ht="10.5" customHeight="1">
      <c r="A39" s="158"/>
      <c r="B39" s="156" t="s">
        <v>235</v>
      </c>
      <c r="C39" s="385">
        <f>SUM(C37:C38)</f>
        <v>100000</v>
      </c>
      <c r="D39" s="394">
        <f>SUM(D37:D38)</f>
        <v>98130</v>
      </c>
      <c r="E39" s="618">
        <f t="shared" si="0"/>
        <v>0.9813</v>
      </c>
    </row>
    <row r="40" spans="1:5" ht="4.5" customHeight="1">
      <c r="A40" s="7"/>
      <c r="B40" s="87"/>
      <c r="C40" s="386"/>
      <c r="D40" s="395"/>
      <c r="E40" s="619" t="str">
        <f t="shared" si="0"/>
        <v>*</v>
      </c>
    </row>
    <row r="41" spans="1:5" ht="9.75" customHeight="1">
      <c r="A41" s="106" t="s">
        <v>661</v>
      </c>
      <c r="B41" s="8" t="s">
        <v>804</v>
      </c>
      <c r="C41" s="384">
        <v>1700</v>
      </c>
      <c r="D41" s="393">
        <v>1350</v>
      </c>
      <c r="E41" s="615">
        <f t="shared" si="0"/>
        <v>0.7941176470588235</v>
      </c>
    </row>
    <row r="42" spans="1:5" ht="10.5" customHeight="1">
      <c r="A42" s="106"/>
      <c r="B42" s="104" t="s">
        <v>703</v>
      </c>
      <c r="C42" s="384">
        <v>3300</v>
      </c>
      <c r="D42" s="393">
        <v>3350</v>
      </c>
      <c r="E42" s="615">
        <f t="shared" si="0"/>
        <v>1.0151515151515151</v>
      </c>
    </row>
    <row r="43" spans="1:5" ht="10.5" customHeight="1">
      <c r="A43" s="158"/>
      <c r="B43" s="156" t="s">
        <v>235</v>
      </c>
      <c r="C43" s="385">
        <v>5000</v>
      </c>
      <c r="D43" s="394">
        <f>SUM(D41:D42)</f>
        <v>4700</v>
      </c>
      <c r="E43" s="618">
        <f t="shared" si="0"/>
        <v>0.94</v>
      </c>
    </row>
    <row r="44" spans="1:5" ht="4.5" customHeight="1">
      <c r="A44" s="7"/>
      <c r="B44" s="87"/>
      <c r="C44" s="386"/>
      <c r="D44" s="395"/>
      <c r="E44" s="619" t="str">
        <f t="shared" si="0"/>
        <v>*</v>
      </c>
    </row>
    <row r="45" spans="1:5" ht="10.5" customHeight="1">
      <c r="A45" s="106" t="s">
        <v>662</v>
      </c>
      <c r="B45" s="104" t="s">
        <v>681</v>
      </c>
      <c r="C45" s="384">
        <v>100000</v>
      </c>
      <c r="D45" s="393">
        <v>14870</v>
      </c>
      <c r="E45" s="615">
        <f t="shared" si="0"/>
        <v>0.1487</v>
      </c>
    </row>
    <row r="46" spans="1:5" ht="10.5" customHeight="1">
      <c r="A46" s="158"/>
      <c r="B46" s="156" t="s">
        <v>235</v>
      </c>
      <c r="C46" s="385">
        <v>100000</v>
      </c>
      <c r="D46" s="394">
        <f>SUM(D45:D45)</f>
        <v>14870</v>
      </c>
      <c r="E46" s="618">
        <f t="shared" si="0"/>
        <v>0.1487</v>
      </c>
    </row>
    <row r="47" spans="1:5" ht="6" customHeight="1">
      <c r="A47" s="7"/>
      <c r="B47" s="87"/>
      <c r="C47" s="386"/>
      <c r="D47" s="395"/>
      <c r="E47" s="619" t="str">
        <f t="shared" si="0"/>
        <v>*</v>
      </c>
    </row>
    <row r="48" spans="1:5" ht="10.5" customHeight="1">
      <c r="A48" s="7" t="s">
        <v>707</v>
      </c>
      <c r="B48" s="8" t="s">
        <v>709</v>
      </c>
      <c r="C48" s="387">
        <v>655000</v>
      </c>
      <c r="D48" s="396">
        <v>591917</v>
      </c>
      <c r="E48" s="616">
        <f t="shared" si="0"/>
        <v>0.9036900763358778</v>
      </c>
    </row>
    <row r="49" spans="1:5" ht="10.5" customHeight="1">
      <c r="A49" s="158"/>
      <c r="B49" s="156" t="s">
        <v>235</v>
      </c>
      <c r="C49" s="385">
        <v>655000</v>
      </c>
      <c r="D49" s="394">
        <f>SUM(D48)</f>
        <v>591917</v>
      </c>
      <c r="E49" s="618">
        <f t="shared" si="0"/>
        <v>0.9036900763358778</v>
      </c>
    </row>
    <row r="50" spans="1:5" ht="6" customHeight="1">
      <c r="A50" s="7"/>
      <c r="B50" s="87"/>
      <c r="C50" s="386"/>
      <c r="D50" s="395"/>
      <c r="E50" s="619" t="str">
        <f t="shared" si="0"/>
        <v>*</v>
      </c>
    </row>
    <row r="51" spans="1:5" ht="10.5" customHeight="1">
      <c r="A51" s="106" t="s">
        <v>663</v>
      </c>
      <c r="B51" s="104" t="s">
        <v>629</v>
      </c>
      <c r="C51" s="384">
        <v>11000</v>
      </c>
      <c r="D51" s="393">
        <v>8508.1</v>
      </c>
      <c r="E51" s="615">
        <f t="shared" si="0"/>
        <v>0.7734636363636364</v>
      </c>
    </row>
    <row r="52" spans="1:5" ht="12" customHeight="1">
      <c r="A52" s="158"/>
      <c r="B52" s="156" t="s">
        <v>235</v>
      </c>
      <c r="C52" s="385">
        <v>11000</v>
      </c>
      <c r="D52" s="394">
        <f>SUM(D51:D51)</f>
        <v>8508.1</v>
      </c>
      <c r="E52" s="618">
        <f t="shared" si="0"/>
        <v>0.7734636363636364</v>
      </c>
    </row>
    <row r="53" spans="1:5" ht="6.75" customHeight="1">
      <c r="A53" s="7"/>
      <c r="B53" s="87"/>
      <c r="C53" s="386"/>
      <c r="D53" s="395"/>
      <c r="E53" s="619" t="str">
        <f t="shared" si="0"/>
        <v>*</v>
      </c>
    </row>
    <row r="54" spans="1:5" ht="9.75" customHeight="1">
      <c r="A54" s="106" t="s">
        <v>664</v>
      </c>
      <c r="B54" s="104" t="s">
        <v>627</v>
      </c>
      <c r="C54" s="384">
        <v>67030</v>
      </c>
      <c r="D54" s="393">
        <v>65440.8</v>
      </c>
      <c r="E54" s="615">
        <f t="shared" si="0"/>
        <v>0.9762912128897508</v>
      </c>
    </row>
    <row r="55" spans="1:5" ht="9.75" customHeight="1">
      <c r="A55" s="106"/>
      <c r="B55" s="104" t="s">
        <v>805</v>
      </c>
      <c r="C55" s="384">
        <v>2970</v>
      </c>
      <c r="D55" s="393">
        <v>2900</v>
      </c>
      <c r="E55" s="615">
        <f t="shared" si="0"/>
        <v>0.9764309764309764</v>
      </c>
    </row>
    <row r="56" spans="1:5" ht="9.75" customHeight="1">
      <c r="A56" s="106"/>
      <c r="B56" s="104" t="s">
        <v>762</v>
      </c>
      <c r="C56" s="384">
        <v>21000</v>
      </c>
      <c r="D56" s="393">
        <v>21000</v>
      </c>
      <c r="E56" s="615">
        <f t="shared" si="0"/>
        <v>1</v>
      </c>
    </row>
    <row r="57" spans="1:5" ht="12" customHeight="1">
      <c r="A57" s="158"/>
      <c r="B57" s="156" t="s">
        <v>235</v>
      </c>
      <c r="C57" s="394">
        <f>SUM(C54:C56)</f>
        <v>91000</v>
      </c>
      <c r="D57" s="394">
        <f>SUM(D54:D56)</f>
        <v>89340.8</v>
      </c>
      <c r="E57" s="618">
        <f t="shared" si="0"/>
        <v>0.981767032967033</v>
      </c>
    </row>
    <row r="58" spans="1:5" ht="7.5" customHeight="1">
      <c r="A58" s="7"/>
      <c r="B58" s="87"/>
      <c r="C58" s="386"/>
      <c r="D58" s="395"/>
      <c r="E58" s="619" t="str">
        <f t="shared" si="0"/>
        <v>*</v>
      </c>
    </row>
    <row r="59" spans="1:5" ht="10.5" customHeight="1">
      <c r="A59" s="106" t="s">
        <v>665</v>
      </c>
      <c r="B59" s="104" t="s">
        <v>633</v>
      </c>
      <c r="C59" s="384">
        <v>60000</v>
      </c>
      <c r="D59" s="393">
        <v>43628.7</v>
      </c>
      <c r="E59" s="615">
        <f t="shared" si="0"/>
        <v>0.7271449999999999</v>
      </c>
    </row>
    <row r="60" spans="1:5" ht="10.5" customHeight="1">
      <c r="A60" s="106"/>
      <c r="B60" s="104" t="s">
        <v>634</v>
      </c>
      <c r="C60" s="384">
        <v>17000</v>
      </c>
      <c r="D60" s="393">
        <v>17000</v>
      </c>
      <c r="E60" s="615">
        <f t="shared" si="0"/>
        <v>1</v>
      </c>
    </row>
    <row r="61" spans="1:5" ht="12" customHeight="1">
      <c r="A61" s="158"/>
      <c r="B61" s="156" t="s">
        <v>235</v>
      </c>
      <c r="C61" s="385">
        <v>77000</v>
      </c>
      <c r="D61" s="394">
        <f>SUM(D59:D60)</f>
        <v>60628.7</v>
      </c>
      <c r="E61" s="618">
        <f t="shared" si="0"/>
        <v>0.7873857142857142</v>
      </c>
    </row>
    <row r="62" spans="1:5" ht="7.5" customHeight="1">
      <c r="A62" s="7"/>
      <c r="B62" s="87"/>
      <c r="C62" s="386"/>
      <c r="D62" s="395"/>
      <c r="E62" s="619" t="str">
        <f t="shared" si="0"/>
        <v>*</v>
      </c>
    </row>
    <row r="63" spans="1:5" ht="10.5" customHeight="1">
      <c r="A63" s="106" t="s">
        <v>666</v>
      </c>
      <c r="B63" s="104" t="s">
        <v>626</v>
      </c>
      <c r="C63" s="384">
        <v>200000</v>
      </c>
      <c r="D63" s="393">
        <v>196997</v>
      </c>
      <c r="E63" s="615">
        <f t="shared" si="0"/>
        <v>0.984985</v>
      </c>
    </row>
    <row r="64" spans="1:5" ht="10.5" customHeight="1">
      <c r="A64" s="106" t="s">
        <v>667</v>
      </c>
      <c r="B64" s="104" t="s">
        <v>806</v>
      </c>
      <c r="C64" s="384">
        <v>78000</v>
      </c>
      <c r="D64" s="393">
        <v>76910</v>
      </c>
      <c r="E64" s="615">
        <f t="shared" si="0"/>
        <v>0.986025641025641</v>
      </c>
    </row>
    <row r="65" spans="1:5" ht="10.5" customHeight="1">
      <c r="A65" s="106"/>
      <c r="B65" s="104" t="s">
        <v>785</v>
      </c>
      <c r="C65" s="384">
        <v>20000</v>
      </c>
      <c r="D65" s="393">
        <v>23580</v>
      </c>
      <c r="E65" s="615">
        <f t="shared" si="0"/>
        <v>1.179</v>
      </c>
    </row>
    <row r="66" spans="1:5" ht="10.5" customHeight="1">
      <c r="A66" s="158"/>
      <c r="B66" s="156" t="s">
        <v>235</v>
      </c>
      <c r="C66" s="394">
        <f>SUM(C63:C65)</f>
        <v>298000</v>
      </c>
      <c r="D66" s="394">
        <f>SUM(D63:D65)</f>
        <v>297487</v>
      </c>
      <c r="E66" s="618">
        <f t="shared" si="0"/>
        <v>0.9982785234899328</v>
      </c>
    </row>
    <row r="67" spans="1:5" ht="7.5" customHeight="1">
      <c r="A67" s="7"/>
      <c r="B67" s="8"/>
      <c r="C67" s="387"/>
      <c r="D67" s="396"/>
      <c r="E67" s="616" t="str">
        <f t="shared" si="0"/>
        <v>*</v>
      </c>
    </row>
    <row r="68" spans="1:5" ht="10.5" customHeight="1">
      <c r="A68" s="106" t="s">
        <v>704</v>
      </c>
      <c r="B68" s="104" t="s">
        <v>710</v>
      </c>
      <c r="C68" s="384">
        <v>265000</v>
      </c>
      <c r="D68" s="393">
        <v>264999.56</v>
      </c>
      <c r="E68" s="615">
        <f aca="true" t="shared" si="1" ref="E68:E80">IF(OR(D68&lt;=0,C68=0),"*",D68/C68)</f>
        <v>0.9999983396226415</v>
      </c>
    </row>
    <row r="69" spans="1:5" ht="10.5" customHeight="1">
      <c r="A69" s="106"/>
      <c r="B69" s="104" t="s">
        <v>807</v>
      </c>
      <c r="C69" s="384">
        <v>92200</v>
      </c>
      <c r="D69" s="393">
        <v>92152.7</v>
      </c>
      <c r="E69" s="615">
        <f t="shared" si="1"/>
        <v>0.9994869848156182</v>
      </c>
    </row>
    <row r="70" spans="1:5" ht="10.5" customHeight="1">
      <c r="A70" s="106"/>
      <c r="B70" s="104" t="s">
        <v>711</v>
      </c>
      <c r="C70" s="384">
        <v>260000</v>
      </c>
      <c r="D70" s="393">
        <v>220941</v>
      </c>
      <c r="E70" s="615">
        <f t="shared" si="1"/>
        <v>0.8497730769230769</v>
      </c>
    </row>
    <row r="71" spans="1:5" ht="10.5" customHeight="1">
      <c r="A71" s="158"/>
      <c r="B71" s="156" t="s">
        <v>235</v>
      </c>
      <c r="C71" s="394">
        <f>SUM(C68:C70)</f>
        <v>617200</v>
      </c>
      <c r="D71" s="394">
        <f>SUM(D68:D70)</f>
        <v>578093.26</v>
      </c>
      <c r="E71" s="618">
        <f t="shared" si="1"/>
        <v>0.9366384640311083</v>
      </c>
    </row>
    <row r="72" spans="1:5" ht="7.5" customHeight="1">
      <c r="A72" s="324"/>
      <c r="B72" s="325"/>
      <c r="C72" s="388"/>
      <c r="D72" s="397"/>
      <c r="E72" s="620" t="str">
        <f t="shared" si="1"/>
        <v>*</v>
      </c>
    </row>
    <row r="73" spans="1:5" ht="9.75" customHeight="1">
      <c r="A73" s="106" t="s">
        <v>668</v>
      </c>
      <c r="B73" s="104" t="s">
        <v>631</v>
      </c>
      <c r="C73" s="384">
        <v>50000</v>
      </c>
      <c r="D73" s="393">
        <v>49463.4</v>
      </c>
      <c r="E73" s="615">
        <f>IF(OR(D73&lt;=0,C73=0),"*",D73/C73)</f>
        <v>0.989268</v>
      </c>
    </row>
    <row r="74" spans="1:5" ht="9.75" customHeight="1">
      <c r="A74" s="106"/>
      <c r="B74" s="104" t="s">
        <v>808</v>
      </c>
      <c r="C74" s="384">
        <v>120000</v>
      </c>
      <c r="D74" s="393">
        <v>103159.6</v>
      </c>
      <c r="E74" s="615">
        <f t="shared" si="1"/>
        <v>0.8596633333333333</v>
      </c>
    </row>
    <row r="75" spans="1:5" ht="10.5" customHeight="1">
      <c r="A75" s="158"/>
      <c r="B75" s="156" t="s">
        <v>235</v>
      </c>
      <c r="C75" s="394">
        <f>SUM(C73:C74)</f>
        <v>170000</v>
      </c>
      <c r="D75" s="394">
        <f>SUM(D73:D74)</f>
        <v>152623</v>
      </c>
      <c r="E75" s="618">
        <f t="shared" si="1"/>
        <v>0.8977823529411765</v>
      </c>
    </row>
    <row r="76" spans="1:5" ht="6" customHeight="1">
      <c r="A76" s="7"/>
      <c r="B76" s="8"/>
      <c r="C76" s="387"/>
      <c r="D76" s="396"/>
      <c r="E76" s="616" t="str">
        <f t="shared" si="1"/>
        <v>*</v>
      </c>
    </row>
    <row r="77" spans="1:5" ht="9.75" customHeight="1">
      <c r="A77" s="106" t="s">
        <v>809</v>
      </c>
      <c r="B77" s="104" t="s">
        <v>632</v>
      </c>
      <c r="C77" s="384">
        <v>50000</v>
      </c>
      <c r="D77" s="393">
        <v>48089.5</v>
      </c>
      <c r="E77" s="615">
        <f t="shared" si="1"/>
        <v>0.96179</v>
      </c>
    </row>
    <row r="78" spans="1:5" ht="10.5" customHeight="1">
      <c r="A78" s="159"/>
      <c r="B78" s="160" t="s">
        <v>235</v>
      </c>
      <c r="C78" s="389">
        <v>50000</v>
      </c>
      <c r="D78" s="389">
        <f>SUM(D77:D77)</f>
        <v>48089.5</v>
      </c>
      <c r="E78" s="621">
        <f t="shared" si="1"/>
        <v>0.96179</v>
      </c>
    </row>
    <row r="79" spans="1:5" ht="6" customHeight="1">
      <c r="A79" s="147"/>
      <c r="B79" s="148"/>
      <c r="C79" s="390"/>
      <c r="D79" s="390"/>
      <c r="E79" s="622" t="str">
        <f t="shared" si="1"/>
        <v>*</v>
      </c>
    </row>
    <row r="80" spans="1:5" ht="15" customHeight="1" thickBot="1">
      <c r="A80" s="149" t="s">
        <v>235</v>
      </c>
      <c r="B80" s="150"/>
      <c r="C80" s="391">
        <f>SUM(C11,C18,C22,C27,C31,C35,C39,C43,C46,C49,C52,C57,C61,C66,C71,C75,C78)</f>
        <v>3285200</v>
      </c>
      <c r="D80" s="391">
        <f>SUM(D11,D18,D22,D27,D31,D35,D39,D43,D46,D49,D52,D57,D61,D66,D71,D75,D78)</f>
        <v>3022304.3</v>
      </c>
      <c r="E80" s="623">
        <f t="shared" si="1"/>
        <v>0.9199757396809934</v>
      </c>
    </row>
    <row r="84" ht="12.75">
      <c r="D84" t="s">
        <v>742</v>
      </c>
    </row>
  </sheetData>
  <sheetProtection/>
  <printOptions/>
  <pageMargins left="0.1968503937007874" right="0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3"/>
  <sheetViews>
    <sheetView zoomScalePageLayoutView="0" workbookViewId="0" topLeftCell="A1">
      <selection activeCell="A21" sqref="A21:H21"/>
    </sheetView>
  </sheetViews>
  <sheetFormatPr defaultColWidth="9.00390625" defaultRowHeight="12.75"/>
  <cols>
    <col min="1" max="1" width="22.25390625" style="0" customWidth="1"/>
    <col min="2" max="2" width="7.75390625" style="0" customWidth="1"/>
    <col min="3" max="5" width="8.75390625" style="0" customWidth="1"/>
    <col min="6" max="6" width="10.75390625" style="0" customWidth="1"/>
    <col min="7" max="7" width="7.75390625" style="0" customWidth="1"/>
    <col min="8" max="8" width="27.75390625" style="0" customWidth="1"/>
  </cols>
  <sheetData>
    <row r="1" ht="18" customHeight="1">
      <c r="A1" s="86" t="s">
        <v>821</v>
      </c>
    </row>
    <row r="2" ht="19.5" thickBot="1">
      <c r="A2" s="3" t="s">
        <v>258</v>
      </c>
    </row>
    <row r="3" spans="1:8" ht="12.75">
      <c r="A3" s="164" t="s">
        <v>249</v>
      </c>
      <c r="B3" s="642" t="s">
        <v>250</v>
      </c>
      <c r="C3" s="161" t="s">
        <v>763</v>
      </c>
      <c r="D3" s="161" t="s">
        <v>782</v>
      </c>
      <c r="E3" s="161" t="s">
        <v>790</v>
      </c>
      <c r="F3" s="161" t="s">
        <v>718</v>
      </c>
      <c r="G3" s="161" t="s">
        <v>726</v>
      </c>
      <c r="H3" s="164" t="s">
        <v>453</v>
      </c>
    </row>
    <row r="4" spans="1:8" ht="13.5" thickBot="1">
      <c r="A4" s="165" t="s">
        <v>251</v>
      </c>
      <c r="B4" s="571">
        <v>2001</v>
      </c>
      <c r="C4" s="571">
        <v>2001</v>
      </c>
      <c r="D4" s="571">
        <v>2001</v>
      </c>
      <c r="E4" s="571">
        <v>2001</v>
      </c>
      <c r="F4" s="571" t="s">
        <v>817</v>
      </c>
      <c r="G4" s="571" t="s">
        <v>233</v>
      </c>
      <c r="H4" s="165" t="s">
        <v>457</v>
      </c>
    </row>
    <row r="5" spans="1:8" ht="12.75">
      <c r="A5" s="227" t="s">
        <v>259</v>
      </c>
      <c r="B5" s="228">
        <v>240</v>
      </c>
      <c r="C5" s="228">
        <v>240</v>
      </c>
      <c r="D5" s="228">
        <v>240</v>
      </c>
      <c r="E5" s="228">
        <v>240</v>
      </c>
      <c r="F5" s="228">
        <v>197</v>
      </c>
      <c r="G5" s="583">
        <f>IF(OR(F5&lt;=0,E5=0),"*",F5/E5)</f>
        <v>0.8208333333333333</v>
      </c>
      <c r="H5" s="229" t="s">
        <v>260</v>
      </c>
    </row>
    <row r="6" spans="1:8" ht="12.75">
      <c r="A6" s="230" t="s">
        <v>259</v>
      </c>
      <c r="B6" s="231">
        <v>0</v>
      </c>
      <c r="C6" s="231">
        <v>0</v>
      </c>
      <c r="D6" s="231">
        <v>0</v>
      </c>
      <c r="E6" s="231">
        <v>0</v>
      </c>
      <c r="F6" s="231">
        <v>0</v>
      </c>
      <c r="G6" s="601" t="str">
        <f aca="true" t="shared" si="0" ref="G6:G69">IF(OR(F6&lt;=0,E6=0),"*",F6/E6)</f>
        <v>*</v>
      </c>
      <c r="H6" s="232" t="s">
        <v>738</v>
      </c>
    </row>
    <row r="7" spans="1:8" ht="12.75">
      <c r="A7" s="230" t="s">
        <v>259</v>
      </c>
      <c r="B7" s="233">
        <v>2440</v>
      </c>
      <c r="C7" s="233">
        <v>2440</v>
      </c>
      <c r="D7" s="233">
        <v>2440</v>
      </c>
      <c r="E7" s="233">
        <v>2440</v>
      </c>
      <c r="F7" s="233">
        <v>2387</v>
      </c>
      <c r="G7" s="601">
        <f t="shared" si="0"/>
        <v>0.9782786885245902</v>
      </c>
      <c r="H7" s="234" t="s">
        <v>601</v>
      </c>
    </row>
    <row r="8" spans="1:8" ht="12.75">
      <c r="A8" s="230" t="s">
        <v>259</v>
      </c>
      <c r="B8" s="233">
        <v>120</v>
      </c>
      <c r="C8" s="233">
        <v>120</v>
      </c>
      <c r="D8" s="233">
        <v>120</v>
      </c>
      <c r="E8" s="233">
        <v>120</v>
      </c>
      <c r="F8" s="233">
        <v>96</v>
      </c>
      <c r="G8" s="601">
        <f t="shared" si="0"/>
        <v>0.8</v>
      </c>
      <c r="H8" s="234" t="s">
        <v>739</v>
      </c>
    </row>
    <row r="9" spans="1:8" ht="12.75">
      <c r="A9" s="230" t="s">
        <v>259</v>
      </c>
      <c r="B9" s="233">
        <v>960</v>
      </c>
      <c r="C9" s="233">
        <v>960</v>
      </c>
      <c r="D9" s="233">
        <v>960</v>
      </c>
      <c r="E9" s="233">
        <v>960</v>
      </c>
      <c r="F9" s="233">
        <v>902</v>
      </c>
      <c r="G9" s="601">
        <f t="shared" si="0"/>
        <v>0.9395833333333333</v>
      </c>
      <c r="H9" s="235" t="s">
        <v>555</v>
      </c>
    </row>
    <row r="10" spans="1:8" ht="12.75">
      <c r="A10" s="230" t="s">
        <v>259</v>
      </c>
      <c r="B10" s="237">
        <v>1470</v>
      </c>
      <c r="C10" s="237">
        <v>1470</v>
      </c>
      <c r="D10" s="237">
        <v>1470</v>
      </c>
      <c r="E10" s="237">
        <v>1470</v>
      </c>
      <c r="F10" s="237">
        <v>1438</v>
      </c>
      <c r="G10" s="601">
        <f t="shared" si="0"/>
        <v>0.9782312925170068</v>
      </c>
      <c r="H10" s="238" t="s">
        <v>261</v>
      </c>
    </row>
    <row r="11" spans="1:8" ht="12.75">
      <c r="A11" s="230" t="s">
        <v>259</v>
      </c>
      <c r="B11" s="233">
        <v>50</v>
      </c>
      <c r="C11" s="233">
        <v>50</v>
      </c>
      <c r="D11" s="233">
        <v>50</v>
      </c>
      <c r="E11" s="233">
        <v>50</v>
      </c>
      <c r="F11" s="233">
        <v>50</v>
      </c>
      <c r="G11" s="601">
        <f t="shared" si="0"/>
        <v>1</v>
      </c>
      <c r="H11" s="235" t="s">
        <v>488</v>
      </c>
    </row>
    <row r="12" spans="1:8" ht="12.75">
      <c r="A12" s="230" t="s">
        <v>259</v>
      </c>
      <c r="B12" s="233">
        <v>100</v>
      </c>
      <c r="C12" s="233">
        <v>100</v>
      </c>
      <c r="D12" s="233">
        <v>45</v>
      </c>
      <c r="E12" s="233">
        <v>49</v>
      </c>
      <c r="F12" s="233">
        <v>49</v>
      </c>
      <c r="G12" s="601">
        <f t="shared" si="0"/>
        <v>1</v>
      </c>
      <c r="H12" s="235" t="s">
        <v>554</v>
      </c>
    </row>
    <row r="13" spans="1:8" ht="12.75">
      <c r="A13" s="230" t="s">
        <v>259</v>
      </c>
      <c r="B13" s="233">
        <v>1800</v>
      </c>
      <c r="C13" s="233">
        <v>1800</v>
      </c>
      <c r="D13" s="233">
        <v>1800</v>
      </c>
      <c r="E13" s="233">
        <v>2100</v>
      </c>
      <c r="F13" s="233">
        <v>2204</v>
      </c>
      <c r="G13" s="601">
        <f t="shared" si="0"/>
        <v>1.0495238095238095</v>
      </c>
      <c r="H13" s="235" t="s">
        <v>731</v>
      </c>
    </row>
    <row r="14" spans="1:8" ht="12.75">
      <c r="A14" s="230" t="s">
        <v>259</v>
      </c>
      <c r="B14" s="233">
        <v>0</v>
      </c>
      <c r="C14" s="233">
        <v>0</v>
      </c>
      <c r="D14" s="233">
        <v>37</v>
      </c>
      <c r="E14" s="233">
        <v>37</v>
      </c>
      <c r="F14" s="233">
        <v>45</v>
      </c>
      <c r="G14" s="601">
        <f t="shared" si="0"/>
        <v>1.2162162162162162</v>
      </c>
      <c r="H14" s="235" t="s">
        <v>784</v>
      </c>
    </row>
    <row r="15" spans="1:8" ht="12.75">
      <c r="A15" s="147" t="s">
        <v>262</v>
      </c>
      <c r="B15" s="233">
        <v>15</v>
      </c>
      <c r="C15" s="233">
        <v>15</v>
      </c>
      <c r="D15" s="233">
        <v>15</v>
      </c>
      <c r="E15" s="233">
        <v>15</v>
      </c>
      <c r="F15" s="233">
        <v>13</v>
      </c>
      <c r="G15" s="601">
        <f t="shared" si="0"/>
        <v>0.8666666666666667</v>
      </c>
      <c r="H15" s="235" t="s">
        <v>489</v>
      </c>
    </row>
    <row r="16" spans="1:8" ht="12.75">
      <c r="A16" s="147" t="s">
        <v>262</v>
      </c>
      <c r="B16" s="233">
        <v>0</v>
      </c>
      <c r="C16" s="233">
        <v>0</v>
      </c>
      <c r="D16" s="233">
        <v>0</v>
      </c>
      <c r="E16" s="233">
        <v>0</v>
      </c>
      <c r="F16" s="233">
        <v>0</v>
      </c>
      <c r="G16" s="601" t="str">
        <f t="shared" si="0"/>
        <v>*</v>
      </c>
      <c r="H16" s="235" t="s">
        <v>295</v>
      </c>
    </row>
    <row r="17" spans="1:8" ht="12.75">
      <c r="A17" s="147" t="s">
        <v>262</v>
      </c>
      <c r="B17" s="233">
        <v>20</v>
      </c>
      <c r="C17" s="233">
        <v>20</v>
      </c>
      <c r="D17" s="233">
        <v>20</v>
      </c>
      <c r="E17" s="233">
        <v>20</v>
      </c>
      <c r="F17" s="233">
        <v>12</v>
      </c>
      <c r="G17" s="601">
        <f t="shared" si="0"/>
        <v>0.6</v>
      </c>
      <c r="H17" s="235" t="s">
        <v>263</v>
      </c>
    </row>
    <row r="18" spans="1:8" ht="12.75">
      <c r="A18" s="147" t="s">
        <v>262</v>
      </c>
      <c r="B18" s="233">
        <v>6</v>
      </c>
      <c r="C18" s="233">
        <v>6</v>
      </c>
      <c r="D18" s="233">
        <v>6</v>
      </c>
      <c r="E18" s="233">
        <v>6</v>
      </c>
      <c r="F18" s="233">
        <v>14</v>
      </c>
      <c r="G18" s="601">
        <f t="shared" si="0"/>
        <v>2.3333333333333335</v>
      </c>
      <c r="H18" s="235" t="s">
        <v>264</v>
      </c>
    </row>
    <row r="19" spans="1:8" ht="12.75">
      <c r="A19" s="147" t="s">
        <v>262</v>
      </c>
      <c r="B19" s="233">
        <v>0</v>
      </c>
      <c r="C19" s="233">
        <v>0</v>
      </c>
      <c r="D19" s="233">
        <v>0</v>
      </c>
      <c r="E19" s="233">
        <v>0</v>
      </c>
      <c r="F19" s="233">
        <v>12</v>
      </c>
      <c r="G19" s="601" t="str">
        <f t="shared" si="0"/>
        <v>*</v>
      </c>
      <c r="H19" s="235" t="s">
        <v>265</v>
      </c>
    </row>
    <row r="20" spans="1:8" ht="12.75">
      <c r="A20" s="236" t="s">
        <v>262</v>
      </c>
      <c r="B20" s="237">
        <v>0</v>
      </c>
      <c r="C20" s="237">
        <v>0</v>
      </c>
      <c r="D20" s="237">
        <v>0</v>
      </c>
      <c r="E20" s="237">
        <v>0</v>
      </c>
      <c r="F20" s="237">
        <v>0</v>
      </c>
      <c r="G20" s="640" t="str">
        <f t="shared" si="0"/>
        <v>*</v>
      </c>
      <c r="H20" s="238" t="s">
        <v>490</v>
      </c>
    </row>
    <row r="21" spans="1:8" ht="12.75">
      <c r="A21" s="230" t="s">
        <v>262</v>
      </c>
      <c r="B21" s="231">
        <v>40</v>
      </c>
      <c r="C21" s="231">
        <v>40</v>
      </c>
      <c r="D21" s="231">
        <v>40</v>
      </c>
      <c r="E21" s="231">
        <v>40</v>
      </c>
      <c r="F21" s="231">
        <v>36</v>
      </c>
      <c r="G21" s="641">
        <f t="shared" si="0"/>
        <v>0.9</v>
      </c>
      <c r="H21" s="232" t="s">
        <v>538</v>
      </c>
    </row>
    <row r="22" spans="1:8" ht="12.75">
      <c r="A22" s="147" t="s">
        <v>262</v>
      </c>
      <c r="B22" s="233">
        <v>20</v>
      </c>
      <c r="C22" s="233">
        <v>20</v>
      </c>
      <c r="D22" s="233">
        <v>20</v>
      </c>
      <c r="E22" s="233">
        <v>20</v>
      </c>
      <c r="F22" s="233">
        <v>5</v>
      </c>
      <c r="G22" s="601">
        <f t="shared" si="0"/>
        <v>0.25</v>
      </c>
      <c r="H22" s="235" t="s">
        <v>268</v>
      </c>
    </row>
    <row r="23" spans="1:8" ht="12.75">
      <c r="A23" s="147" t="s">
        <v>262</v>
      </c>
      <c r="B23" s="233">
        <v>925</v>
      </c>
      <c r="C23" s="233">
        <v>925</v>
      </c>
      <c r="D23" s="233">
        <v>925</v>
      </c>
      <c r="E23" s="233">
        <v>925</v>
      </c>
      <c r="F23" s="233">
        <v>805</v>
      </c>
      <c r="G23" s="601">
        <f t="shared" si="0"/>
        <v>0.8702702702702703</v>
      </c>
      <c r="H23" s="235" t="s">
        <v>598</v>
      </c>
    </row>
    <row r="24" spans="1:8" ht="12.75">
      <c r="A24" s="147" t="s">
        <v>262</v>
      </c>
      <c r="B24" s="233">
        <v>80</v>
      </c>
      <c r="C24" s="233">
        <v>80</v>
      </c>
      <c r="D24" s="233">
        <v>80</v>
      </c>
      <c r="E24" s="233">
        <v>80</v>
      </c>
      <c r="F24" s="233">
        <v>115</v>
      </c>
      <c r="G24" s="601">
        <f t="shared" si="0"/>
        <v>1.4375</v>
      </c>
      <c r="H24" s="235" t="s">
        <v>269</v>
      </c>
    </row>
    <row r="25" spans="1:8" ht="12.75">
      <c r="A25" s="147" t="s">
        <v>262</v>
      </c>
      <c r="B25" s="233">
        <v>0</v>
      </c>
      <c r="C25" s="233">
        <v>0</v>
      </c>
      <c r="D25" s="233">
        <v>0</v>
      </c>
      <c r="E25" s="233">
        <v>0</v>
      </c>
      <c r="F25" s="233">
        <v>0</v>
      </c>
      <c r="G25" s="601" t="str">
        <f t="shared" si="0"/>
        <v>*</v>
      </c>
      <c r="H25" s="235" t="s">
        <v>270</v>
      </c>
    </row>
    <row r="26" spans="1:8" ht="12.75">
      <c r="A26" s="147" t="s">
        <v>262</v>
      </c>
      <c r="B26" s="233">
        <v>0</v>
      </c>
      <c r="C26" s="233">
        <v>0</v>
      </c>
      <c r="D26" s="233">
        <v>0</v>
      </c>
      <c r="E26" s="233">
        <v>0</v>
      </c>
      <c r="F26" s="233">
        <v>0</v>
      </c>
      <c r="G26" s="601" t="str">
        <f t="shared" si="0"/>
        <v>*</v>
      </c>
      <c r="H26" s="235" t="s">
        <v>271</v>
      </c>
    </row>
    <row r="27" spans="1:8" ht="12.75">
      <c r="A27" s="147" t="s">
        <v>262</v>
      </c>
      <c r="B27" s="233">
        <v>0</v>
      </c>
      <c r="C27" s="233">
        <v>0</v>
      </c>
      <c r="D27" s="233">
        <v>0</v>
      </c>
      <c r="E27" s="233">
        <v>0</v>
      </c>
      <c r="F27" s="233">
        <v>0</v>
      </c>
      <c r="G27" s="601" t="str">
        <f t="shared" si="0"/>
        <v>*</v>
      </c>
      <c r="H27" s="235" t="s">
        <v>272</v>
      </c>
    </row>
    <row r="28" spans="1:8" ht="12.75">
      <c r="A28" s="147" t="s">
        <v>262</v>
      </c>
      <c r="B28" s="233">
        <v>15</v>
      </c>
      <c r="C28" s="233">
        <v>15</v>
      </c>
      <c r="D28" s="233">
        <v>15</v>
      </c>
      <c r="E28" s="233">
        <v>15</v>
      </c>
      <c r="F28" s="233">
        <v>10</v>
      </c>
      <c r="G28" s="601">
        <f t="shared" si="0"/>
        <v>0.6666666666666666</v>
      </c>
      <c r="H28" s="235" t="s">
        <v>491</v>
      </c>
    </row>
    <row r="29" spans="1:8" ht="12.75">
      <c r="A29" s="147" t="s">
        <v>262</v>
      </c>
      <c r="B29" s="233">
        <v>15</v>
      </c>
      <c r="C29" s="233">
        <v>15</v>
      </c>
      <c r="D29" s="233">
        <v>15</v>
      </c>
      <c r="E29" s="233">
        <v>15</v>
      </c>
      <c r="F29" s="233">
        <v>9</v>
      </c>
      <c r="G29" s="601">
        <f t="shared" si="0"/>
        <v>0.6</v>
      </c>
      <c r="H29" s="235" t="s">
        <v>474</v>
      </c>
    </row>
    <row r="30" spans="1:8" ht="12.75">
      <c r="A30" s="147" t="s">
        <v>262</v>
      </c>
      <c r="B30" s="233">
        <v>0</v>
      </c>
      <c r="C30" s="233">
        <v>0</v>
      </c>
      <c r="D30" s="233">
        <v>0</v>
      </c>
      <c r="E30" s="233">
        <v>0</v>
      </c>
      <c r="F30" s="233">
        <v>11</v>
      </c>
      <c r="G30" s="601" t="str">
        <f t="shared" si="0"/>
        <v>*</v>
      </c>
      <c r="H30" s="235" t="s">
        <v>273</v>
      </c>
    </row>
    <row r="31" spans="1:8" ht="12.75">
      <c r="A31" s="147" t="s">
        <v>262</v>
      </c>
      <c r="B31" s="233">
        <v>30</v>
      </c>
      <c r="C31" s="233">
        <v>30</v>
      </c>
      <c r="D31" s="233">
        <v>30</v>
      </c>
      <c r="E31" s="233">
        <v>30</v>
      </c>
      <c r="F31" s="233">
        <v>30</v>
      </c>
      <c r="G31" s="601">
        <f t="shared" si="0"/>
        <v>1</v>
      </c>
      <c r="H31" s="235" t="s">
        <v>486</v>
      </c>
    </row>
    <row r="32" spans="1:8" ht="12.75">
      <c r="A32" s="147" t="s">
        <v>262</v>
      </c>
      <c r="B32" s="233">
        <v>25</v>
      </c>
      <c r="C32" s="233">
        <v>25</v>
      </c>
      <c r="D32" s="233">
        <v>25</v>
      </c>
      <c r="E32" s="233">
        <v>25</v>
      </c>
      <c r="F32" s="233">
        <v>22</v>
      </c>
      <c r="G32" s="601">
        <f t="shared" si="0"/>
        <v>0.88</v>
      </c>
      <c r="H32" s="235" t="s">
        <v>462</v>
      </c>
    </row>
    <row r="33" spans="1:8" ht="12.75">
      <c r="A33" s="147" t="s">
        <v>262</v>
      </c>
      <c r="B33" s="233">
        <v>95</v>
      </c>
      <c r="C33" s="233">
        <v>95</v>
      </c>
      <c r="D33" s="233">
        <v>95</v>
      </c>
      <c r="E33" s="233">
        <v>95</v>
      </c>
      <c r="F33" s="233">
        <v>90</v>
      </c>
      <c r="G33" s="601">
        <f t="shared" si="0"/>
        <v>0.9473684210526315</v>
      </c>
      <c r="H33" s="235" t="s">
        <v>488</v>
      </c>
    </row>
    <row r="34" spans="1:8" ht="12.75">
      <c r="A34" s="147" t="s">
        <v>262</v>
      </c>
      <c r="B34" s="233">
        <v>0</v>
      </c>
      <c r="C34" s="233">
        <v>0</v>
      </c>
      <c r="D34" s="233">
        <v>0</v>
      </c>
      <c r="E34" s="233">
        <v>0</v>
      </c>
      <c r="F34" s="233">
        <v>0</v>
      </c>
      <c r="G34" s="601" t="str">
        <f t="shared" si="0"/>
        <v>*</v>
      </c>
      <c r="H34" s="235" t="s">
        <v>485</v>
      </c>
    </row>
    <row r="35" spans="1:8" ht="12.75">
      <c r="A35" s="147" t="s">
        <v>262</v>
      </c>
      <c r="B35" s="233">
        <v>35</v>
      </c>
      <c r="C35" s="233">
        <v>35</v>
      </c>
      <c r="D35" s="233">
        <v>35</v>
      </c>
      <c r="E35" s="233">
        <v>35</v>
      </c>
      <c r="F35" s="233">
        <v>31</v>
      </c>
      <c r="G35" s="601">
        <f t="shared" si="0"/>
        <v>0.8857142857142857</v>
      </c>
      <c r="H35" s="235" t="s">
        <v>732</v>
      </c>
    </row>
    <row r="36" spans="1:8" ht="12.75">
      <c r="A36" s="147" t="s">
        <v>262</v>
      </c>
      <c r="B36" s="233">
        <v>0</v>
      </c>
      <c r="C36" s="233">
        <v>0</v>
      </c>
      <c r="D36" s="233">
        <v>0</v>
      </c>
      <c r="E36" s="233">
        <v>0</v>
      </c>
      <c r="F36" s="233">
        <v>0</v>
      </c>
      <c r="G36" s="601" t="str">
        <f t="shared" si="0"/>
        <v>*</v>
      </c>
      <c r="H36" s="235" t="s">
        <v>484</v>
      </c>
    </row>
    <row r="37" spans="1:8" ht="12.75">
      <c r="A37" s="239" t="s">
        <v>274</v>
      </c>
      <c r="B37" s="233">
        <v>0</v>
      </c>
      <c r="C37" s="233">
        <v>0</v>
      </c>
      <c r="D37" s="233">
        <v>0</v>
      </c>
      <c r="E37" s="233">
        <v>0</v>
      </c>
      <c r="F37" s="233">
        <v>8</v>
      </c>
      <c r="G37" s="601" t="str">
        <f t="shared" si="0"/>
        <v>*</v>
      </c>
      <c r="H37" s="235" t="s">
        <v>268</v>
      </c>
    </row>
    <row r="38" spans="1:8" ht="12.75">
      <c r="A38" s="239" t="s">
        <v>274</v>
      </c>
      <c r="B38" s="233">
        <v>10</v>
      </c>
      <c r="C38" s="233">
        <v>10</v>
      </c>
      <c r="D38" s="233">
        <v>10</v>
      </c>
      <c r="E38" s="233">
        <v>10</v>
      </c>
      <c r="F38" s="233">
        <v>7</v>
      </c>
      <c r="G38" s="601">
        <f t="shared" si="0"/>
        <v>0.7</v>
      </c>
      <c r="H38" s="235" t="s">
        <v>269</v>
      </c>
    </row>
    <row r="39" spans="1:8" ht="12.75">
      <c r="A39" s="239" t="s">
        <v>274</v>
      </c>
      <c r="B39" s="233">
        <v>20</v>
      </c>
      <c r="C39" s="233">
        <v>20</v>
      </c>
      <c r="D39" s="233">
        <v>20</v>
      </c>
      <c r="E39" s="233">
        <v>20</v>
      </c>
      <c r="F39" s="233">
        <v>18</v>
      </c>
      <c r="G39" s="601">
        <f t="shared" si="0"/>
        <v>0.9</v>
      </c>
      <c r="H39" s="235" t="s">
        <v>273</v>
      </c>
    </row>
    <row r="40" spans="1:8" ht="12.75">
      <c r="A40" s="239" t="s">
        <v>276</v>
      </c>
      <c r="B40" s="233">
        <v>4</v>
      </c>
      <c r="C40" s="233">
        <v>4</v>
      </c>
      <c r="D40" s="233">
        <v>4</v>
      </c>
      <c r="E40" s="233">
        <v>4</v>
      </c>
      <c r="F40" s="233">
        <v>0</v>
      </c>
      <c r="G40" s="601" t="str">
        <f t="shared" si="0"/>
        <v>*</v>
      </c>
      <c r="H40" s="235" t="s">
        <v>489</v>
      </c>
    </row>
    <row r="41" spans="1:8" ht="12.75">
      <c r="A41" s="239" t="s">
        <v>276</v>
      </c>
      <c r="B41" s="233">
        <v>5</v>
      </c>
      <c r="C41" s="233">
        <v>5</v>
      </c>
      <c r="D41" s="233">
        <v>5</v>
      </c>
      <c r="E41" s="233">
        <v>5</v>
      </c>
      <c r="F41" s="233">
        <v>3</v>
      </c>
      <c r="G41" s="601">
        <f t="shared" si="0"/>
        <v>0.6</v>
      </c>
      <c r="H41" s="235" t="s">
        <v>263</v>
      </c>
    </row>
    <row r="42" spans="1:8" ht="12.75">
      <c r="A42" s="239" t="s">
        <v>276</v>
      </c>
      <c r="B42" s="233">
        <v>66</v>
      </c>
      <c r="C42" s="233">
        <v>66</v>
      </c>
      <c r="D42" s="233">
        <v>66</v>
      </c>
      <c r="E42" s="233">
        <v>66</v>
      </c>
      <c r="F42" s="233">
        <v>54</v>
      </c>
      <c r="G42" s="601">
        <f t="shared" si="0"/>
        <v>0.8181818181818182</v>
      </c>
      <c r="H42" s="235" t="s">
        <v>264</v>
      </c>
    </row>
    <row r="43" spans="1:8" ht="12.75">
      <c r="A43" s="239" t="s">
        <v>276</v>
      </c>
      <c r="B43" s="233">
        <v>0</v>
      </c>
      <c r="C43" s="233">
        <v>0</v>
      </c>
      <c r="D43" s="233">
        <v>0</v>
      </c>
      <c r="E43" s="233">
        <v>0</v>
      </c>
      <c r="F43" s="233">
        <v>4</v>
      </c>
      <c r="G43" s="601" t="str">
        <f t="shared" si="0"/>
        <v>*</v>
      </c>
      <c r="H43" s="235" t="s">
        <v>265</v>
      </c>
    </row>
    <row r="44" spans="1:8" ht="12.75">
      <c r="A44" s="239" t="s">
        <v>276</v>
      </c>
      <c r="B44" s="233">
        <v>0</v>
      </c>
      <c r="C44" s="233">
        <v>0</v>
      </c>
      <c r="D44" s="233">
        <v>0</v>
      </c>
      <c r="E44" s="233">
        <v>0</v>
      </c>
      <c r="F44" s="233">
        <v>0</v>
      </c>
      <c r="G44" s="601" t="str">
        <f t="shared" si="0"/>
        <v>*</v>
      </c>
      <c r="H44" s="235" t="s">
        <v>277</v>
      </c>
    </row>
    <row r="45" spans="1:8" ht="12.75">
      <c r="A45" s="239" t="s">
        <v>276</v>
      </c>
      <c r="B45" s="233">
        <v>0</v>
      </c>
      <c r="C45" s="233">
        <v>0</v>
      </c>
      <c r="D45" s="233">
        <v>0</v>
      </c>
      <c r="E45" s="233">
        <v>0</v>
      </c>
      <c r="F45" s="233">
        <v>0</v>
      </c>
      <c r="G45" s="601" t="str">
        <f t="shared" si="0"/>
        <v>*</v>
      </c>
      <c r="H45" s="235" t="s">
        <v>267</v>
      </c>
    </row>
    <row r="46" spans="1:8" ht="12.75">
      <c r="A46" s="239" t="s">
        <v>276</v>
      </c>
      <c r="B46" s="233">
        <v>0</v>
      </c>
      <c r="C46" s="233">
        <v>0</v>
      </c>
      <c r="D46" s="233">
        <v>0</v>
      </c>
      <c r="E46" s="233">
        <v>0</v>
      </c>
      <c r="F46" s="233">
        <v>0</v>
      </c>
      <c r="G46" s="601" t="str">
        <f t="shared" si="0"/>
        <v>*</v>
      </c>
      <c r="H46" s="235" t="s">
        <v>487</v>
      </c>
    </row>
    <row r="47" spans="1:8" ht="12.75">
      <c r="A47" s="239" t="s">
        <v>276</v>
      </c>
      <c r="B47" s="233">
        <v>9</v>
      </c>
      <c r="C47" s="233">
        <v>9</v>
      </c>
      <c r="D47" s="233">
        <v>9</v>
      </c>
      <c r="E47" s="233">
        <v>9</v>
      </c>
      <c r="F47" s="233">
        <v>9</v>
      </c>
      <c r="G47" s="601">
        <f t="shared" si="0"/>
        <v>1</v>
      </c>
      <c r="H47" s="235" t="s">
        <v>538</v>
      </c>
    </row>
    <row r="48" spans="1:8" ht="12.75">
      <c r="A48" s="239" t="s">
        <v>276</v>
      </c>
      <c r="B48" s="233">
        <v>0</v>
      </c>
      <c r="C48" s="233">
        <v>0</v>
      </c>
      <c r="D48" s="233">
        <v>0</v>
      </c>
      <c r="E48" s="233">
        <v>0</v>
      </c>
      <c r="F48" s="233">
        <v>0</v>
      </c>
      <c r="G48" s="601" t="str">
        <f t="shared" si="0"/>
        <v>*</v>
      </c>
      <c r="H48" s="235" t="s">
        <v>275</v>
      </c>
    </row>
    <row r="49" spans="1:8" ht="12.75">
      <c r="A49" s="239" t="s">
        <v>276</v>
      </c>
      <c r="B49" s="233">
        <v>5</v>
      </c>
      <c r="C49" s="233">
        <v>5</v>
      </c>
      <c r="D49" s="233">
        <v>5</v>
      </c>
      <c r="E49" s="233">
        <v>5</v>
      </c>
      <c r="F49" s="233">
        <v>0</v>
      </c>
      <c r="G49" s="601" t="str">
        <f t="shared" si="0"/>
        <v>*</v>
      </c>
      <c r="H49" s="235" t="s">
        <v>268</v>
      </c>
    </row>
    <row r="50" spans="1:8" ht="12.75">
      <c r="A50" s="239" t="s">
        <v>276</v>
      </c>
      <c r="B50" s="233">
        <v>245</v>
      </c>
      <c r="C50" s="233">
        <v>245</v>
      </c>
      <c r="D50" s="233">
        <v>245</v>
      </c>
      <c r="E50" s="233">
        <v>245</v>
      </c>
      <c r="F50" s="233">
        <v>179</v>
      </c>
      <c r="G50" s="601">
        <f t="shared" si="0"/>
        <v>0.7306122448979592</v>
      </c>
      <c r="H50" s="235" t="s">
        <v>598</v>
      </c>
    </row>
    <row r="51" spans="1:8" ht="12.75">
      <c r="A51" s="239" t="s">
        <v>276</v>
      </c>
      <c r="B51" s="233">
        <v>668</v>
      </c>
      <c r="C51" s="233">
        <v>668</v>
      </c>
      <c r="D51" s="233">
        <v>668</v>
      </c>
      <c r="E51" s="233">
        <v>668</v>
      </c>
      <c r="F51" s="233">
        <v>652</v>
      </c>
      <c r="G51" s="601">
        <f t="shared" si="0"/>
        <v>0.9760479041916168</v>
      </c>
      <c r="H51" s="235" t="s">
        <v>269</v>
      </c>
    </row>
    <row r="52" spans="1:8" ht="12.75">
      <c r="A52" s="239" t="s">
        <v>276</v>
      </c>
      <c r="B52" s="233">
        <v>32</v>
      </c>
      <c r="C52" s="233">
        <v>32</v>
      </c>
      <c r="D52" s="233">
        <v>32</v>
      </c>
      <c r="E52" s="233">
        <v>32</v>
      </c>
      <c r="F52" s="233">
        <v>25</v>
      </c>
      <c r="G52" s="601">
        <f t="shared" si="0"/>
        <v>0.78125</v>
      </c>
      <c r="H52" s="235" t="s">
        <v>270</v>
      </c>
    </row>
    <row r="53" spans="1:8" ht="12.75">
      <c r="A53" s="239" t="s">
        <v>276</v>
      </c>
      <c r="B53" s="233">
        <v>0</v>
      </c>
      <c r="C53" s="233">
        <v>0</v>
      </c>
      <c r="D53" s="233">
        <v>0</v>
      </c>
      <c r="E53" s="233">
        <v>0</v>
      </c>
      <c r="F53" s="233">
        <v>0</v>
      </c>
      <c r="G53" s="601" t="str">
        <f t="shared" si="0"/>
        <v>*</v>
      </c>
      <c r="H53" s="235" t="s">
        <v>271</v>
      </c>
    </row>
    <row r="54" spans="1:8" ht="12.75">
      <c r="A54" s="239" t="s">
        <v>276</v>
      </c>
      <c r="B54" s="233">
        <v>0</v>
      </c>
      <c r="C54" s="233">
        <v>0</v>
      </c>
      <c r="D54" s="233">
        <v>0</v>
      </c>
      <c r="E54" s="233">
        <v>0</v>
      </c>
      <c r="F54" s="233">
        <v>0</v>
      </c>
      <c r="G54" s="601" t="str">
        <f t="shared" si="0"/>
        <v>*</v>
      </c>
      <c r="H54" s="235" t="s">
        <v>272</v>
      </c>
    </row>
    <row r="55" spans="1:8" ht="12.75">
      <c r="A55" s="239" t="s">
        <v>276</v>
      </c>
      <c r="B55" s="233">
        <v>259</v>
      </c>
      <c r="C55" s="233">
        <v>259</v>
      </c>
      <c r="D55" s="233">
        <v>259</v>
      </c>
      <c r="E55" s="233">
        <v>259</v>
      </c>
      <c r="F55" s="233">
        <v>240</v>
      </c>
      <c r="G55" s="601">
        <f t="shared" si="0"/>
        <v>0.9266409266409267</v>
      </c>
      <c r="H55" s="235" t="s">
        <v>479</v>
      </c>
    </row>
    <row r="56" spans="1:8" ht="12.75">
      <c r="A56" s="239" t="s">
        <v>276</v>
      </c>
      <c r="B56" s="233">
        <v>4</v>
      </c>
      <c r="C56" s="233">
        <v>4</v>
      </c>
      <c r="D56" s="233">
        <v>4</v>
      </c>
      <c r="E56" s="233">
        <v>4</v>
      </c>
      <c r="F56" s="233">
        <v>2</v>
      </c>
      <c r="G56" s="601">
        <f t="shared" si="0"/>
        <v>0.5</v>
      </c>
      <c r="H56" s="235" t="s">
        <v>474</v>
      </c>
    </row>
    <row r="57" spans="1:8" ht="12.75">
      <c r="A57" s="239" t="s">
        <v>276</v>
      </c>
      <c r="B57" s="237">
        <v>389</v>
      </c>
      <c r="C57" s="237">
        <v>389</v>
      </c>
      <c r="D57" s="237">
        <v>389</v>
      </c>
      <c r="E57" s="237">
        <v>389</v>
      </c>
      <c r="F57" s="237">
        <v>373</v>
      </c>
      <c r="G57" s="601">
        <f t="shared" si="0"/>
        <v>0.9588688946015425</v>
      </c>
      <c r="H57" s="238" t="s">
        <v>273</v>
      </c>
    </row>
    <row r="58" spans="1:8" ht="12.75">
      <c r="A58" s="239" t="s">
        <v>276</v>
      </c>
      <c r="B58" s="233">
        <v>8</v>
      </c>
      <c r="C58" s="233">
        <v>8</v>
      </c>
      <c r="D58" s="233">
        <v>8</v>
      </c>
      <c r="E58" s="233">
        <v>8</v>
      </c>
      <c r="F58" s="233">
        <v>8</v>
      </c>
      <c r="G58" s="601">
        <f t="shared" si="0"/>
        <v>1</v>
      </c>
      <c r="H58" s="235" t="s">
        <v>486</v>
      </c>
    </row>
    <row r="59" spans="1:8" ht="12.75">
      <c r="A59" s="239" t="s">
        <v>276</v>
      </c>
      <c r="B59" s="233">
        <v>6</v>
      </c>
      <c r="C59" s="233">
        <v>6</v>
      </c>
      <c r="D59" s="233">
        <v>6</v>
      </c>
      <c r="E59" s="233">
        <v>6</v>
      </c>
      <c r="F59" s="233">
        <v>6</v>
      </c>
      <c r="G59" s="601">
        <f t="shared" si="0"/>
        <v>1</v>
      </c>
      <c r="H59" s="235" t="s">
        <v>462</v>
      </c>
    </row>
    <row r="60" spans="1:8" ht="12.75">
      <c r="A60" s="239" t="s">
        <v>276</v>
      </c>
      <c r="B60" s="233">
        <v>36</v>
      </c>
      <c r="C60" s="233">
        <v>36</v>
      </c>
      <c r="D60" s="233">
        <v>36</v>
      </c>
      <c r="E60" s="233">
        <v>36</v>
      </c>
      <c r="F60" s="233">
        <v>37</v>
      </c>
      <c r="G60" s="601">
        <f t="shared" si="0"/>
        <v>1.0277777777777777</v>
      </c>
      <c r="H60" s="235" t="s">
        <v>488</v>
      </c>
    </row>
    <row r="61" spans="1:8" ht="12.75">
      <c r="A61" s="239" t="s">
        <v>276</v>
      </c>
      <c r="B61" s="233">
        <v>10</v>
      </c>
      <c r="C61" s="233">
        <v>10</v>
      </c>
      <c r="D61" s="233">
        <v>10</v>
      </c>
      <c r="E61" s="233">
        <v>10</v>
      </c>
      <c r="F61" s="233">
        <v>8</v>
      </c>
      <c r="G61" s="601">
        <f t="shared" si="0"/>
        <v>0.8</v>
      </c>
      <c r="H61" s="235" t="s">
        <v>732</v>
      </c>
    </row>
    <row r="62" spans="1:8" ht="12.75">
      <c r="A62" s="239" t="s">
        <v>276</v>
      </c>
      <c r="B62" s="233">
        <v>27</v>
      </c>
      <c r="C62" s="233">
        <v>27</v>
      </c>
      <c r="D62" s="233">
        <v>12</v>
      </c>
      <c r="E62" s="233">
        <v>13</v>
      </c>
      <c r="F62" s="233">
        <v>13</v>
      </c>
      <c r="G62" s="601">
        <f t="shared" si="0"/>
        <v>1</v>
      </c>
      <c r="H62" s="235" t="s">
        <v>484</v>
      </c>
    </row>
    <row r="63" spans="1:8" ht="12.75">
      <c r="A63" s="239" t="s">
        <v>276</v>
      </c>
      <c r="B63" s="233">
        <v>478</v>
      </c>
      <c r="C63" s="233">
        <v>478</v>
      </c>
      <c r="D63" s="233">
        <v>478</v>
      </c>
      <c r="E63" s="233">
        <v>557</v>
      </c>
      <c r="F63" s="233">
        <v>571</v>
      </c>
      <c r="G63" s="601">
        <f t="shared" si="0"/>
        <v>1.0251346499102334</v>
      </c>
      <c r="H63" s="235" t="s">
        <v>733</v>
      </c>
    </row>
    <row r="64" spans="1:8" ht="12.75">
      <c r="A64" s="239" t="s">
        <v>276</v>
      </c>
      <c r="B64" s="233">
        <v>0</v>
      </c>
      <c r="C64" s="233">
        <v>0</v>
      </c>
      <c r="D64" s="233">
        <v>10</v>
      </c>
      <c r="E64" s="233">
        <v>10</v>
      </c>
      <c r="F64" s="233">
        <v>12</v>
      </c>
      <c r="G64" s="601">
        <f t="shared" si="0"/>
        <v>1.2</v>
      </c>
      <c r="H64" s="235" t="s">
        <v>784</v>
      </c>
    </row>
    <row r="65" spans="1:8" ht="12.75">
      <c r="A65" s="239" t="s">
        <v>278</v>
      </c>
      <c r="B65" s="233">
        <v>1</v>
      </c>
      <c r="C65" s="233">
        <v>1</v>
      </c>
      <c r="D65" s="233">
        <v>1</v>
      </c>
      <c r="E65" s="233">
        <v>1</v>
      </c>
      <c r="F65" s="233">
        <v>0</v>
      </c>
      <c r="G65" s="601" t="str">
        <f t="shared" si="0"/>
        <v>*</v>
      </c>
      <c r="H65" s="235" t="s">
        <v>489</v>
      </c>
    </row>
    <row r="66" spans="1:8" ht="12.75">
      <c r="A66" s="239" t="s">
        <v>278</v>
      </c>
      <c r="B66" s="233">
        <v>2</v>
      </c>
      <c r="C66" s="233">
        <v>2</v>
      </c>
      <c r="D66" s="233">
        <v>2</v>
      </c>
      <c r="E66" s="233">
        <v>2</v>
      </c>
      <c r="F66" s="233">
        <v>1</v>
      </c>
      <c r="G66" s="601">
        <f t="shared" si="0"/>
        <v>0.5</v>
      </c>
      <c r="H66" s="235" t="s">
        <v>263</v>
      </c>
    </row>
    <row r="67" spans="1:8" ht="12.75">
      <c r="A67" s="239" t="s">
        <v>278</v>
      </c>
      <c r="B67" s="233">
        <v>0</v>
      </c>
      <c r="C67" s="233">
        <v>0</v>
      </c>
      <c r="D67" s="233">
        <v>0</v>
      </c>
      <c r="E67" s="233">
        <v>0</v>
      </c>
      <c r="F67" s="233">
        <v>1</v>
      </c>
      <c r="G67" s="601" t="str">
        <f t="shared" si="0"/>
        <v>*</v>
      </c>
      <c r="H67" s="235" t="s">
        <v>265</v>
      </c>
    </row>
    <row r="68" spans="1:8" ht="12.75">
      <c r="A68" s="239" t="s">
        <v>278</v>
      </c>
      <c r="B68" s="233">
        <v>23</v>
      </c>
      <c r="C68" s="233">
        <v>23</v>
      </c>
      <c r="D68" s="233">
        <v>23</v>
      </c>
      <c r="E68" s="233">
        <v>23</v>
      </c>
      <c r="F68" s="233">
        <v>19</v>
      </c>
      <c r="G68" s="601">
        <f t="shared" si="0"/>
        <v>0.8260869565217391</v>
      </c>
      <c r="H68" s="235" t="s">
        <v>264</v>
      </c>
    </row>
    <row r="69" spans="1:8" ht="12.75">
      <c r="A69" s="239" t="s">
        <v>278</v>
      </c>
      <c r="B69" s="233">
        <v>0</v>
      </c>
      <c r="C69" s="233">
        <v>0</v>
      </c>
      <c r="D69" s="233">
        <v>0</v>
      </c>
      <c r="E69" s="233">
        <v>0</v>
      </c>
      <c r="F69" s="233">
        <v>0</v>
      </c>
      <c r="G69" s="601" t="str">
        <f t="shared" si="0"/>
        <v>*</v>
      </c>
      <c r="H69" s="235" t="s">
        <v>266</v>
      </c>
    </row>
    <row r="70" spans="1:8" ht="12.75">
      <c r="A70" s="239" t="s">
        <v>278</v>
      </c>
      <c r="B70" s="233">
        <v>0</v>
      </c>
      <c r="C70" s="233">
        <v>0</v>
      </c>
      <c r="D70" s="233">
        <v>0</v>
      </c>
      <c r="E70" s="233">
        <v>0</v>
      </c>
      <c r="F70" s="233">
        <v>0</v>
      </c>
      <c r="G70" s="601" t="str">
        <f aca="true" t="shared" si="1" ref="G70:G92">IF(OR(F70&lt;=0,E70=0),"*",F70/E70)</f>
        <v>*</v>
      </c>
      <c r="H70" s="235" t="s">
        <v>279</v>
      </c>
    </row>
    <row r="71" spans="1:8" ht="12.75">
      <c r="A71" s="239" t="s">
        <v>278</v>
      </c>
      <c r="B71" s="233">
        <v>0</v>
      </c>
      <c r="C71" s="233">
        <v>0</v>
      </c>
      <c r="D71" s="233">
        <v>0</v>
      </c>
      <c r="E71" s="233">
        <v>0</v>
      </c>
      <c r="F71" s="233">
        <v>0</v>
      </c>
      <c r="G71" s="601" t="str">
        <f t="shared" si="1"/>
        <v>*</v>
      </c>
      <c r="H71" s="235" t="s">
        <v>492</v>
      </c>
    </row>
    <row r="72" spans="1:8" ht="12.75">
      <c r="A72" s="239" t="s">
        <v>278</v>
      </c>
      <c r="B72" s="233">
        <v>3</v>
      </c>
      <c r="C72" s="233">
        <v>3</v>
      </c>
      <c r="D72" s="233">
        <v>3</v>
      </c>
      <c r="E72" s="233">
        <v>3</v>
      </c>
      <c r="F72" s="233">
        <v>0</v>
      </c>
      <c r="G72" s="601" t="str">
        <f t="shared" si="1"/>
        <v>*</v>
      </c>
      <c r="H72" s="235" t="s">
        <v>538</v>
      </c>
    </row>
    <row r="73" spans="1:8" ht="12.75">
      <c r="A73" s="239" t="s">
        <v>278</v>
      </c>
      <c r="B73" s="233">
        <v>0</v>
      </c>
      <c r="C73" s="233">
        <v>0</v>
      </c>
      <c r="D73" s="233">
        <v>0</v>
      </c>
      <c r="E73" s="233">
        <v>0</v>
      </c>
      <c r="F73" s="233">
        <v>0</v>
      </c>
      <c r="G73" s="601" t="str">
        <f t="shared" si="1"/>
        <v>*</v>
      </c>
      <c r="H73" s="235" t="s">
        <v>275</v>
      </c>
    </row>
    <row r="74" spans="1:8" ht="12.75">
      <c r="A74" s="239" t="s">
        <v>278</v>
      </c>
      <c r="B74" s="233">
        <v>2</v>
      </c>
      <c r="C74" s="233">
        <v>2</v>
      </c>
      <c r="D74" s="233">
        <v>2</v>
      </c>
      <c r="E74" s="233">
        <v>2</v>
      </c>
      <c r="F74" s="233">
        <v>0</v>
      </c>
      <c r="G74" s="601" t="str">
        <f t="shared" si="1"/>
        <v>*</v>
      </c>
      <c r="H74" s="235" t="s">
        <v>268</v>
      </c>
    </row>
    <row r="75" spans="1:8" ht="12.75">
      <c r="A75" s="239" t="s">
        <v>278</v>
      </c>
      <c r="B75" s="233">
        <v>83</v>
      </c>
      <c r="C75" s="233">
        <v>83</v>
      </c>
      <c r="D75" s="233">
        <v>83</v>
      </c>
      <c r="E75" s="233">
        <v>83</v>
      </c>
      <c r="F75" s="233">
        <v>59</v>
      </c>
      <c r="G75" s="601">
        <f t="shared" si="1"/>
        <v>0.7108433734939759</v>
      </c>
      <c r="H75" s="235" t="s">
        <v>598</v>
      </c>
    </row>
    <row r="76" spans="1:8" ht="12.75">
      <c r="A76" s="239" t="s">
        <v>278</v>
      </c>
      <c r="B76" s="233">
        <v>227</v>
      </c>
      <c r="C76" s="233">
        <v>227</v>
      </c>
      <c r="D76" s="233">
        <v>227</v>
      </c>
      <c r="E76" s="233">
        <v>227</v>
      </c>
      <c r="F76" s="233">
        <v>227</v>
      </c>
      <c r="G76" s="601">
        <f t="shared" si="1"/>
        <v>1</v>
      </c>
      <c r="H76" s="235" t="s">
        <v>269</v>
      </c>
    </row>
    <row r="77" spans="1:8" ht="12.75">
      <c r="A77" s="239" t="s">
        <v>278</v>
      </c>
      <c r="B77" s="233">
        <v>0</v>
      </c>
      <c r="C77" s="233">
        <v>0</v>
      </c>
      <c r="D77" s="233">
        <v>0</v>
      </c>
      <c r="E77" s="233">
        <v>0</v>
      </c>
      <c r="F77" s="233">
        <v>-37</v>
      </c>
      <c r="G77" s="601" t="str">
        <f t="shared" si="1"/>
        <v>*</v>
      </c>
      <c r="H77" s="235" t="s">
        <v>744</v>
      </c>
    </row>
    <row r="78" spans="1:8" ht="12.75">
      <c r="A78" s="239" t="s">
        <v>278</v>
      </c>
      <c r="B78" s="233">
        <v>10</v>
      </c>
      <c r="C78" s="233">
        <v>10</v>
      </c>
      <c r="D78" s="233">
        <v>10</v>
      </c>
      <c r="E78" s="233">
        <v>10</v>
      </c>
      <c r="F78" s="233">
        <v>9</v>
      </c>
      <c r="G78" s="601">
        <f t="shared" si="1"/>
        <v>0.9</v>
      </c>
      <c r="H78" s="235" t="s">
        <v>270</v>
      </c>
    </row>
    <row r="79" spans="1:8" ht="12.75">
      <c r="A79" s="239" t="s">
        <v>278</v>
      </c>
      <c r="B79" s="233">
        <v>0</v>
      </c>
      <c r="C79" s="233">
        <v>0</v>
      </c>
      <c r="D79" s="233">
        <v>0</v>
      </c>
      <c r="E79" s="233">
        <v>0</v>
      </c>
      <c r="F79" s="233">
        <v>0</v>
      </c>
      <c r="G79" s="601" t="str">
        <f t="shared" si="1"/>
        <v>*</v>
      </c>
      <c r="H79" s="235" t="s">
        <v>271</v>
      </c>
    </row>
    <row r="80" spans="1:8" ht="12.75">
      <c r="A80" s="239" t="s">
        <v>278</v>
      </c>
      <c r="B80" s="233">
        <v>0</v>
      </c>
      <c r="C80" s="233">
        <v>0</v>
      </c>
      <c r="D80" s="233">
        <v>0</v>
      </c>
      <c r="E80" s="233">
        <v>0</v>
      </c>
      <c r="F80" s="233">
        <v>0</v>
      </c>
      <c r="G80" s="601" t="str">
        <f t="shared" si="1"/>
        <v>*</v>
      </c>
      <c r="H80" s="235" t="s">
        <v>272</v>
      </c>
    </row>
    <row r="81" spans="1:8" ht="12.75">
      <c r="A81" s="239" t="s">
        <v>278</v>
      </c>
      <c r="B81" s="233">
        <v>88</v>
      </c>
      <c r="C81" s="233">
        <v>88</v>
      </c>
      <c r="D81" s="233">
        <v>88</v>
      </c>
      <c r="E81" s="233">
        <v>88</v>
      </c>
      <c r="F81" s="233">
        <v>88</v>
      </c>
      <c r="G81" s="601">
        <f t="shared" si="1"/>
        <v>1</v>
      </c>
      <c r="H81" s="235" t="s">
        <v>479</v>
      </c>
    </row>
    <row r="82" spans="1:8" ht="12.75">
      <c r="A82" s="239" t="s">
        <v>278</v>
      </c>
      <c r="B82" s="237">
        <v>1</v>
      </c>
      <c r="C82" s="237">
        <v>1</v>
      </c>
      <c r="D82" s="237">
        <v>1</v>
      </c>
      <c r="E82" s="237">
        <v>1</v>
      </c>
      <c r="F82" s="237">
        <v>1</v>
      </c>
      <c r="G82" s="601">
        <f t="shared" si="1"/>
        <v>1</v>
      </c>
      <c r="H82" s="238" t="s">
        <v>474</v>
      </c>
    </row>
    <row r="83" spans="1:8" ht="12.75">
      <c r="A83" s="239" t="s">
        <v>278</v>
      </c>
      <c r="B83" s="237">
        <v>133</v>
      </c>
      <c r="C83" s="237">
        <v>133</v>
      </c>
      <c r="D83" s="237">
        <v>133</v>
      </c>
      <c r="E83" s="237">
        <v>133</v>
      </c>
      <c r="F83" s="237">
        <v>132</v>
      </c>
      <c r="G83" s="601">
        <f t="shared" si="1"/>
        <v>0.9924812030075187</v>
      </c>
      <c r="H83" s="238" t="s">
        <v>273</v>
      </c>
    </row>
    <row r="84" spans="1:8" ht="12.75">
      <c r="A84" s="239" t="s">
        <v>278</v>
      </c>
      <c r="B84" s="233">
        <v>3</v>
      </c>
      <c r="C84" s="233">
        <v>3</v>
      </c>
      <c r="D84" s="233">
        <v>3</v>
      </c>
      <c r="E84" s="233">
        <v>3</v>
      </c>
      <c r="F84" s="233">
        <v>0</v>
      </c>
      <c r="G84" s="601" t="str">
        <f t="shared" si="1"/>
        <v>*</v>
      </c>
      <c r="H84" s="235" t="s">
        <v>486</v>
      </c>
    </row>
    <row r="85" spans="1:8" ht="12.75">
      <c r="A85" s="239" t="s">
        <v>278</v>
      </c>
      <c r="B85" s="233">
        <v>2</v>
      </c>
      <c r="C85" s="233">
        <v>2</v>
      </c>
      <c r="D85" s="233">
        <v>2</v>
      </c>
      <c r="E85" s="233">
        <v>2</v>
      </c>
      <c r="F85" s="233">
        <v>1</v>
      </c>
      <c r="G85" s="601">
        <f t="shared" si="1"/>
        <v>0.5</v>
      </c>
      <c r="H85" s="235" t="s">
        <v>493</v>
      </c>
    </row>
    <row r="86" spans="1:8" ht="12.75">
      <c r="A86" s="239" t="s">
        <v>278</v>
      </c>
      <c r="B86" s="233">
        <v>15</v>
      </c>
      <c r="C86" s="233">
        <v>15</v>
      </c>
      <c r="D86" s="233">
        <v>15</v>
      </c>
      <c r="E86" s="233">
        <v>15</v>
      </c>
      <c r="F86" s="233">
        <v>8</v>
      </c>
      <c r="G86" s="601">
        <f t="shared" si="1"/>
        <v>0.5333333333333333</v>
      </c>
      <c r="H86" s="240" t="s">
        <v>488</v>
      </c>
    </row>
    <row r="87" spans="1:8" ht="12.75">
      <c r="A87" s="239" t="s">
        <v>278</v>
      </c>
      <c r="B87" s="233">
        <v>3</v>
      </c>
      <c r="C87" s="233">
        <v>3</v>
      </c>
      <c r="D87" s="233">
        <v>3</v>
      </c>
      <c r="E87" s="233">
        <v>3</v>
      </c>
      <c r="F87" s="233">
        <v>3</v>
      </c>
      <c r="G87" s="601">
        <f t="shared" si="1"/>
        <v>1</v>
      </c>
      <c r="H87" s="235" t="s">
        <v>732</v>
      </c>
    </row>
    <row r="88" spans="1:8" ht="12.75">
      <c r="A88" s="239" t="s">
        <v>278</v>
      </c>
      <c r="B88" s="233">
        <v>9</v>
      </c>
      <c r="C88" s="233">
        <v>9</v>
      </c>
      <c r="D88" s="233">
        <v>4</v>
      </c>
      <c r="E88" s="233">
        <v>4</v>
      </c>
      <c r="F88" s="233">
        <v>4</v>
      </c>
      <c r="G88" s="601">
        <f t="shared" si="1"/>
        <v>1</v>
      </c>
      <c r="H88" s="235" t="s">
        <v>484</v>
      </c>
    </row>
    <row r="89" spans="1:8" ht="12.75">
      <c r="A89" s="239" t="s">
        <v>278</v>
      </c>
      <c r="B89" s="237">
        <v>162</v>
      </c>
      <c r="C89" s="237">
        <v>162</v>
      </c>
      <c r="D89" s="237">
        <v>162</v>
      </c>
      <c r="E89" s="237">
        <v>189</v>
      </c>
      <c r="F89" s="237">
        <v>189</v>
      </c>
      <c r="G89" s="601">
        <f t="shared" si="1"/>
        <v>1</v>
      </c>
      <c r="H89" s="238" t="s">
        <v>733</v>
      </c>
    </row>
    <row r="90" spans="1:8" ht="12.75">
      <c r="A90" s="239" t="s">
        <v>278</v>
      </c>
      <c r="B90" s="237">
        <v>0</v>
      </c>
      <c r="C90" s="237">
        <v>0</v>
      </c>
      <c r="D90" s="237">
        <v>3</v>
      </c>
      <c r="E90" s="237">
        <v>3</v>
      </c>
      <c r="F90" s="237">
        <v>4</v>
      </c>
      <c r="G90" s="601">
        <f t="shared" si="1"/>
        <v>1.3333333333333333</v>
      </c>
      <c r="H90" s="238" t="s">
        <v>784</v>
      </c>
    </row>
    <row r="91" spans="1:8" ht="13.5" thickBot="1">
      <c r="A91" s="241" t="s">
        <v>280</v>
      </c>
      <c r="B91" s="242">
        <v>25</v>
      </c>
      <c r="C91" s="242">
        <v>25</v>
      </c>
      <c r="D91" s="242">
        <v>25</v>
      </c>
      <c r="E91" s="242">
        <v>25</v>
      </c>
      <c r="F91" s="242">
        <v>18</v>
      </c>
      <c r="G91" s="602">
        <f t="shared" si="1"/>
        <v>0.72</v>
      </c>
      <c r="H91" s="243" t="s">
        <v>269</v>
      </c>
    </row>
    <row r="92" spans="1:8" ht="13.5" thickBot="1">
      <c r="A92" s="572" t="s">
        <v>235</v>
      </c>
      <c r="B92" s="163">
        <f>SUM(B5:B91)</f>
        <v>11574</v>
      </c>
      <c r="C92" s="163">
        <f>SUM(C5:C91)</f>
        <v>11574</v>
      </c>
      <c r="D92" s="163">
        <f>SUM(D5:D91)</f>
        <v>11549</v>
      </c>
      <c r="E92" s="163">
        <f>SUM(E5:E91)</f>
        <v>11960</v>
      </c>
      <c r="F92" s="163">
        <f>SUM(F5:F91)</f>
        <v>11539</v>
      </c>
      <c r="G92" s="580">
        <f t="shared" si="1"/>
        <v>0.9647993311036789</v>
      </c>
      <c r="H92" s="573"/>
    </row>
    <row r="93" spans="1:7" ht="12.75">
      <c r="A93" s="17"/>
      <c r="B93" s="135"/>
      <c r="C93" s="135"/>
      <c r="D93" s="135"/>
      <c r="E93" s="135"/>
      <c r="F93" s="135"/>
      <c r="G93" s="135"/>
    </row>
    <row r="94" spans="1:7" ht="19.5" thickBot="1">
      <c r="A94" s="1" t="s">
        <v>281</v>
      </c>
      <c r="B94" s="136"/>
      <c r="C94" s="136"/>
      <c r="D94" s="136"/>
      <c r="E94" s="136"/>
      <c r="F94" s="136"/>
      <c r="G94" s="136"/>
    </row>
    <row r="95" spans="1:8" ht="12.75">
      <c r="A95" s="164" t="s">
        <v>249</v>
      </c>
      <c r="B95" s="161" t="s">
        <v>250</v>
      </c>
      <c r="C95" s="161" t="s">
        <v>763</v>
      </c>
      <c r="D95" s="161" t="s">
        <v>782</v>
      </c>
      <c r="E95" s="161" t="s">
        <v>790</v>
      </c>
      <c r="F95" s="161" t="s">
        <v>718</v>
      </c>
      <c r="G95" s="161" t="s">
        <v>726</v>
      </c>
      <c r="H95" s="164" t="s">
        <v>453</v>
      </c>
    </row>
    <row r="96" spans="1:8" ht="13.5" thickBot="1">
      <c r="A96" s="165" t="s">
        <v>251</v>
      </c>
      <c r="B96" s="571">
        <v>2001</v>
      </c>
      <c r="C96" s="571">
        <v>2001</v>
      </c>
      <c r="D96" s="571">
        <v>2001</v>
      </c>
      <c r="E96" s="571">
        <v>2001</v>
      </c>
      <c r="F96" s="571" t="s">
        <v>817</v>
      </c>
      <c r="G96" s="571" t="s">
        <v>233</v>
      </c>
      <c r="H96" s="165" t="s">
        <v>457</v>
      </c>
    </row>
    <row r="97" spans="1:8" ht="12.75">
      <c r="A97" s="227" t="s">
        <v>282</v>
      </c>
      <c r="B97" s="228">
        <v>170</v>
      </c>
      <c r="C97" s="228">
        <v>170</v>
      </c>
      <c r="D97" s="228">
        <v>170</v>
      </c>
      <c r="E97" s="228">
        <v>170</v>
      </c>
      <c r="F97" s="228">
        <v>181</v>
      </c>
      <c r="G97" s="605">
        <f aca="true" t="shared" si="2" ref="G97:G160">IF(OR(F97&lt;=0,E97=0),"*",F97/E97)</f>
        <v>1.0647058823529412</v>
      </c>
      <c r="H97" s="229" t="s">
        <v>283</v>
      </c>
    </row>
    <row r="98" spans="1:8" ht="12.75">
      <c r="A98" s="147" t="s">
        <v>282</v>
      </c>
      <c r="B98" s="233">
        <v>110</v>
      </c>
      <c r="C98" s="233">
        <v>110</v>
      </c>
      <c r="D98" s="233">
        <v>110</v>
      </c>
      <c r="E98" s="233">
        <v>110</v>
      </c>
      <c r="F98" s="233">
        <v>86</v>
      </c>
      <c r="G98" s="576">
        <f t="shared" si="2"/>
        <v>0.7818181818181819</v>
      </c>
      <c r="H98" s="235" t="s">
        <v>284</v>
      </c>
    </row>
    <row r="99" spans="1:8" ht="12.75">
      <c r="A99" s="147" t="s">
        <v>282</v>
      </c>
      <c r="B99" s="233">
        <v>1300</v>
      </c>
      <c r="C99" s="233">
        <v>1300</v>
      </c>
      <c r="D99" s="233">
        <v>1300</v>
      </c>
      <c r="E99" s="233">
        <v>1200</v>
      </c>
      <c r="F99" s="233">
        <v>1290</v>
      </c>
      <c r="G99" s="577">
        <f t="shared" si="2"/>
        <v>1.075</v>
      </c>
      <c r="H99" s="240" t="s">
        <v>620</v>
      </c>
    </row>
    <row r="100" spans="1:8" ht="12.75">
      <c r="A100" s="147" t="s">
        <v>285</v>
      </c>
      <c r="B100" s="233">
        <v>5</v>
      </c>
      <c r="C100" s="233">
        <v>5</v>
      </c>
      <c r="D100" s="233">
        <v>5</v>
      </c>
      <c r="E100" s="233">
        <v>5</v>
      </c>
      <c r="F100" s="233">
        <v>3</v>
      </c>
      <c r="G100" s="577">
        <f t="shared" si="2"/>
        <v>0.6</v>
      </c>
      <c r="H100" s="235" t="s">
        <v>286</v>
      </c>
    </row>
    <row r="101" spans="1:8" ht="12.75">
      <c r="A101" s="147" t="s">
        <v>285</v>
      </c>
      <c r="B101" s="233">
        <v>46</v>
      </c>
      <c r="C101" s="233">
        <v>46</v>
      </c>
      <c r="D101" s="233">
        <v>46</v>
      </c>
      <c r="E101" s="233">
        <v>46</v>
      </c>
      <c r="F101" s="233">
        <v>37</v>
      </c>
      <c r="G101" s="577">
        <f t="shared" si="2"/>
        <v>0.8043478260869565</v>
      </c>
      <c r="H101" s="235" t="s">
        <v>268</v>
      </c>
    </row>
    <row r="102" spans="1:8" ht="12.75">
      <c r="A102" s="147" t="s">
        <v>285</v>
      </c>
      <c r="B102" s="233">
        <v>0</v>
      </c>
      <c r="C102" s="233">
        <v>0</v>
      </c>
      <c r="D102" s="233">
        <v>0</v>
      </c>
      <c r="E102" s="233">
        <v>0</v>
      </c>
      <c r="F102" s="233">
        <v>4</v>
      </c>
      <c r="G102" s="577" t="str">
        <f t="shared" si="2"/>
        <v>*</v>
      </c>
      <c r="H102" s="235" t="s">
        <v>503</v>
      </c>
    </row>
    <row r="103" spans="1:8" ht="12.75">
      <c r="A103" s="147" t="s">
        <v>285</v>
      </c>
      <c r="B103" s="233">
        <v>20</v>
      </c>
      <c r="C103" s="233">
        <v>20</v>
      </c>
      <c r="D103" s="233">
        <v>20</v>
      </c>
      <c r="E103" s="233">
        <v>20</v>
      </c>
      <c r="F103" s="233">
        <v>30</v>
      </c>
      <c r="G103" s="577">
        <f t="shared" si="2"/>
        <v>1.5</v>
      </c>
      <c r="H103" s="235" t="s">
        <v>273</v>
      </c>
    </row>
    <row r="104" spans="1:8" ht="12.75">
      <c r="A104" s="147" t="s">
        <v>287</v>
      </c>
      <c r="B104" s="233">
        <v>80</v>
      </c>
      <c r="C104" s="233">
        <v>80</v>
      </c>
      <c r="D104" s="233">
        <v>80</v>
      </c>
      <c r="E104" s="233">
        <v>62</v>
      </c>
      <c r="F104" s="233">
        <v>60</v>
      </c>
      <c r="G104" s="577">
        <f t="shared" si="2"/>
        <v>0.967741935483871</v>
      </c>
      <c r="H104" s="235" t="s">
        <v>283</v>
      </c>
    </row>
    <row r="105" spans="1:8" ht="12.75">
      <c r="A105" s="147" t="s">
        <v>287</v>
      </c>
      <c r="B105" s="233">
        <v>20</v>
      </c>
      <c r="C105" s="233">
        <v>20</v>
      </c>
      <c r="D105" s="233">
        <v>20</v>
      </c>
      <c r="E105" s="233">
        <v>15</v>
      </c>
      <c r="F105" s="233">
        <v>15</v>
      </c>
      <c r="G105" s="577">
        <f t="shared" si="2"/>
        <v>1</v>
      </c>
      <c r="H105" s="235" t="s">
        <v>284</v>
      </c>
    </row>
    <row r="106" spans="1:8" ht="12.75">
      <c r="A106" s="147" t="s">
        <v>287</v>
      </c>
      <c r="B106" s="233">
        <v>200</v>
      </c>
      <c r="C106" s="233">
        <v>200</v>
      </c>
      <c r="D106" s="233">
        <v>25</v>
      </c>
      <c r="E106" s="233">
        <v>25</v>
      </c>
      <c r="F106" s="233">
        <v>6</v>
      </c>
      <c r="G106" s="577">
        <f t="shared" si="2"/>
        <v>0.24</v>
      </c>
      <c r="H106" s="235" t="s">
        <v>265</v>
      </c>
    </row>
    <row r="107" spans="1:8" ht="12.75">
      <c r="A107" s="147" t="s">
        <v>287</v>
      </c>
      <c r="B107" s="233">
        <v>20</v>
      </c>
      <c r="C107" s="233">
        <v>20</v>
      </c>
      <c r="D107" s="233">
        <v>20</v>
      </c>
      <c r="E107" s="233">
        <v>0</v>
      </c>
      <c r="F107" s="233">
        <v>0</v>
      </c>
      <c r="G107" s="577" t="str">
        <f t="shared" si="2"/>
        <v>*</v>
      </c>
      <c r="H107" s="235" t="s">
        <v>286</v>
      </c>
    </row>
    <row r="108" spans="1:8" ht="12.75">
      <c r="A108" s="147" t="s">
        <v>287</v>
      </c>
      <c r="B108" s="233">
        <v>40</v>
      </c>
      <c r="C108" s="233">
        <v>40</v>
      </c>
      <c r="D108" s="233">
        <v>40</v>
      </c>
      <c r="E108" s="233">
        <v>31</v>
      </c>
      <c r="F108" s="233">
        <v>6</v>
      </c>
      <c r="G108" s="577">
        <f t="shared" si="2"/>
        <v>0.1935483870967742</v>
      </c>
      <c r="H108" s="235" t="s">
        <v>288</v>
      </c>
    </row>
    <row r="109" spans="1:8" ht="12.75">
      <c r="A109" s="147" t="s">
        <v>287</v>
      </c>
      <c r="B109" s="233">
        <v>20</v>
      </c>
      <c r="C109" s="233">
        <v>20</v>
      </c>
      <c r="D109" s="233">
        <v>20</v>
      </c>
      <c r="E109" s="233">
        <v>20</v>
      </c>
      <c r="F109" s="233">
        <v>10</v>
      </c>
      <c r="G109" s="577">
        <f t="shared" si="2"/>
        <v>0.5</v>
      </c>
      <c r="H109" s="235" t="s">
        <v>289</v>
      </c>
    </row>
    <row r="110" spans="1:8" ht="12.75">
      <c r="A110" s="147" t="s">
        <v>287</v>
      </c>
      <c r="B110" s="233">
        <v>10</v>
      </c>
      <c r="C110" s="233">
        <v>10</v>
      </c>
      <c r="D110" s="233">
        <v>10</v>
      </c>
      <c r="E110" s="233">
        <v>10</v>
      </c>
      <c r="F110" s="233">
        <v>7</v>
      </c>
      <c r="G110" s="577">
        <f t="shared" si="2"/>
        <v>0.7</v>
      </c>
      <c r="H110" s="235" t="s">
        <v>299</v>
      </c>
    </row>
    <row r="111" spans="1:8" ht="12.75">
      <c r="A111" s="147" t="s">
        <v>287</v>
      </c>
      <c r="B111" s="233">
        <v>40</v>
      </c>
      <c r="C111" s="233">
        <v>40</v>
      </c>
      <c r="D111" s="233">
        <v>40</v>
      </c>
      <c r="E111" s="233">
        <v>40</v>
      </c>
      <c r="F111" s="233">
        <v>9</v>
      </c>
      <c r="G111" s="577">
        <f t="shared" si="2"/>
        <v>0.225</v>
      </c>
      <c r="H111" s="235" t="s">
        <v>490</v>
      </c>
    </row>
    <row r="112" spans="1:8" ht="12.75">
      <c r="A112" s="147" t="s">
        <v>287</v>
      </c>
      <c r="B112" s="233">
        <v>0</v>
      </c>
      <c r="C112" s="233">
        <v>0</v>
      </c>
      <c r="D112" s="233">
        <v>80</v>
      </c>
      <c r="E112" s="233">
        <v>80</v>
      </c>
      <c r="F112" s="233">
        <v>45</v>
      </c>
      <c r="G112" s="577">
        <f t="shared" si="2"/>
        <v>0.5625</v>
      </c>
      <c r="H112" s="235" t="s">
        <v>538</v>
      </c>
    </row>
    <row r="113" spans="1:8" ht="12.75">
      <c r="A113" s="147" t="s">
        <v>287</v>
      </c>
      <c r="B113" s="233">
        <v>15</v>
      </c>
      <c r="C113" s="233">
        <v>25</v>
      </c>
      <c r="D113" s="233">
        <v>25</v>
      </c>
      <c r="E113" s="233">
        <v>41</v>
      </c>
      <c r="F113" s="233">
        <v>77</v>
      </c>
      <c r="G113" s="577">
        <f t="shared" si="2"/>
        <v>1.8780487804878048</v>
      </c>
      <c r="H113" s="235" t="s">
        <v>268</v>
      </c>
    </row>
    <row r="114" spans="1:8" ht="12.75">
      <c r="A114" s="147" t="s">
        <v>287</v>
      </c>
      <c r="B114" s="233">
        <v>211</v>
      </c>
      <c r="C114" s="233">
        <v>211</v>
      </c>
      <c r="D114" s="233">
        <v>211</v>
      </c>
      <c r="E114" s="233">
        <v>270</v>
      </c>
      <c r="F114" s="233">
        <v>269</v>
      </c>
      <c r="G114" s="577">
        <f t="shared" si="2"/>
        <v>0.9962962962962963</v>
      </c>
      <c r="H114" s="235" t="s">
        <v>269</v>
      </c>
    </row>
    <row r="115" spans="1:8" ht="12.75">
      <c r="A115" s="147" t="s">
        <v>287</v>
      </c>
      <c r="B115" s="233">
        <v>0</v>
      </c>
      <c r="C115" s="233">
        <v>0</v>
      </c>
      <c r="D115" s="233">
        <v>0</v>
      </c>
      <c r="E115" s="233">
        <v>0</v>
      </c>
      <c r="F115" s="233">
        <v>0</v>
      </c>
      <c r="G115" s="577" t="str">
        <f t="shared" si="2"/>
        <v>*</v>
      </c>
      <c r="H115" s="235" t="s">
        <v>478</v>
      </c>
    </row>
    <row r="116" spans="1:8" ht="12.75">
      <c r="A116" s="147" t="s">
        <v>287</v>
      </c>
      <c r="B116" s="233">
        <v>10</v>
      </c>
      <c r="C116" s="233">
        <v>10</v>
      </c>
      <c r="D116" s="233">
        <v>90</v>
      </c>
      <c r="E116" s="233">
        <v>90</v>
      </c>
      <c r="F116" s="233">
        <v>7</v>
      </c>
      <c r="G116" s="577">
        <f t="shared" si="2"/>
        <v>0.07777777777777778</v>
      </c>
      <c r="H116" s="235" t="s">
        <v>290</v>
      </c>
    </row>
    <row r="117" spans="1:8" ht="12.75">
      <c r="A117" s="147" t="s">
        <v>287</v>
      </c>
      <c r="B117" s="233">
        <v>0</v>
      </c>
      <c r="C117" s="233">
        <v>0</v>
      </c>
      <c r="D117" s="233">
        <v>0</v>
      </c>
      <c r="E117" s="233">
        <v>0</v>
      </c>
      <c r="F117" s="233">
        <v>0</v>
      </c>
      <c r="G117" s="577" t="str">
        <f t="shared" si="2"/>
        <v>*</v>
      </c>
      <c r="H117" s="235" t="s">
        <v>291</v>
      </c>
    </row>
    <row r="118" spans="1:8" ht="12.75">
      <c r="A118" s="147" t="s">
        <v>287</v>
      </c>
      <c r="B118" s="233">
        <v>0</v>
      </c>
      <c r="C118" s="233">
        <v>0</v>
      </c>
      <c r="D118" s="233">
        <v>0</v>
      </c>
      <c r="E118" s="233">
        <v>0</v>
      </c>
      <c r="F118" s="233">
        <v>0</v>
      </c>
      <c r="G118" s="577" t="str">
        <f t="shared" si="2"/>
        <v>*</v>
      </c>
      <c r="H118" s="235" t="s">
        <v>272</v>
      </c>
    </row>
    <row r="119" spans="1:8" ht="12.75">
      <c r="A119" s="147" t="s">
        <v>287</v>
      </c>
      <c r="B119" s="233">
        <v>15</v>
      </c>
      <c r="C119" s="233">
        <v>15</v>
      </c>
      <c r="D119" s="233">
        <v>15</v>
      </c>
      <c r="E119" s="233">
        <v>15</v>
      </c>
      <c r="F119" s="233">
        <v>0</v>
      </c>
      <c r="G119" s="577" t="str">
        <f t="shared" si="2"/>
        <v>*</v>
      </c>
      <c r="H119" s="235" t="s">
        <v>500</v>
      </c>
    </row>
    <row r="120" spans="1:8" ht="12.75">
      <c r="A120" s="147" t="s">
        <v>287</v>
      </c>
      <c r="B120" s="233">
        <v>20</v>
      </c>
      <c r="C120" s="233">
        <v>20</v>
      </c>
      <c r="D120" s="233">
        <v>20</v>
      </c>
      <c r="E120" s="233">
        <v>30</v>
      </c>
      <c r="F120" s="233">
        <v>67</v>
      </c>
      <c r="G120" s="577">
        <f t="shared" si="2"/>
        <v>2.2333333333333334</v>
      </c>
      <c r="H120" s="235" t="s">
        <v>273</v>
      </c>
    </row>
    <row r="121" spans="1:8" ht="12.75">
      <c r="A121" s="147" t="s">
        <v>287</v>
      </c>
      <c r="B121" s="233">
        <v>0</v>
      </c>
      <c r="C121" s="233">
        <v>0</v>
      </c>
      <c r="D121" s="233">
        <v>0</v>
      </c>
      <c r="E121" s="233">
        <v>0</v>
      </c>
      <c r="F121" s="233">
        <v>36</v>
      </c>
      <c r="G121" s="577" t="str">
        <f t="shared" si="2"/>
        <v>*</v>
      </c>
      <c r="H121" s="235" t="s">
        <v>495</v>
      </c>
    </row>
    <row r="122" spans="1:8" ht="12.75">
      <c r="A122" s="147" t="s">
        <v>287</v>
      </c>
      <c r="B122" s="233">
        <v>17</v>
      </c>
      <c r="C122" s="233">
        <v>17</v>
      </c>
      <c r="D122" s="233">
        <v>17</v>
      </c>
      <c r="E122" s="233">
        <v>22</v>
      </c>
      <c r="F122" s="233">
        <v>25</v>
      </c>
      <c r="G122" s="577">
        <f t="shared" si="2"/>
        <v>1.1363636363636365</v>
      </c>
      <c r="H122" s="235" t="s">
        <v>501</v>
      </c>
    </row>
    <row r="123" spans="1:8" ht="12.75">
      <c r="A123" s="147" t="s">
        <v>287</v>
      </c>
      <c r="B123" s="233">
        <v>52</v>
      </c>
      <c r="C123" s="233">
        <v>52</v>
      </c>
      <c r="D123" s="233">
        <v>52</v>
      </c>
      <c r="E123" s="233">
        <v>98</v>
      </c>
      <c r="F123" s="233">
        <v>39</v>
      </c>
      <c r="G123" s="577">
        <f t="shared" si="2"/>
        <v>0.3979591836734694</v>
      </c>
      <c r="H123" s="235" t="s">
        <v>621</v>
      </c>
    </row>
    <row r="124" spans="1:8" ht="12.75">
      <c r="A124" s="147" t="s">
        <v>287</v>
      </c>
      <c r="B124" s="233">
        <v>0</v>
      </c>
      <c r="C124" s="233">
        <v>0</v>
      </c>
      <c r="D124" s="233">
        <v>55</v>
      </c>
      <c r="E124" s="233">
        <v>72</v>
      </c>
      <c r="F124" s="233">
        <v>76</v>
      </c>
      <c r="G124" s="577">
        <f t="shared" si="2"/>
        <v>1.0555555555555556</v>
      </c>
      <c r="H124" s="235" t="s">
        <v>745</v>
      </c>
    </row>
    <row r="125" spans="1:8" ht="12.75">
      <c r="A125" s="147" t="s">
        <v>292</v>
      </c>
      <c r="B125" s="233">
        <v>80</v>
      </c>
      <c r="C125" s="233">
        <v>80</v>
      </c>
      <c r="D125" s="233">
        <v>80</v>
      </c>
      <c r="E125" s="233">
        <v>95</v>
      </c>
      <c r="F125" s="233">
        <v>92</v>
      </c>
      <c r="G125" s="577">
        <f t="shared" si="2"/>
        <v>0.968421052631579</v>
      </c>
      <c r="H125" s="235" t="s">
        <v>270</v>
      </c>
    </row>
    <row r="126" spans="1:8" ht="12.75">
      <c r="A126" s="147" t="s">
        <v>820</v>
      </c>
      <c r="B126" s="233">
        <v>5</v>
      </c>
      <c r="C126" s="233">
        <v>5</v>
      </c>
      <c r="D126" s="233">
        <v>5</v>
      </c>
      <c r="E126" s="233">
        <v>5</v>
      </c>
      <c r="F126" s="233">
        <v>8</v>
      </c>
      <c r="G126" s="577">
        <f t="shared" si="2"/>
        <v>1.6</v>
      </c>
      <c r="H126" s="235" t="s">
        <v>283</v>
      </c>
    </row>
    <row r="127" spans="1:8" ht="12.75">
      <c r="A127" s="147" t="s">
        <v>820</v>
      </c>
      <c r="B127" s="233">
        <v>4</v>
      </c>
      <c r="C127" s="233">
        <v>4</v>
      </c>
      <c r="D127" s="233">
        <v>4</v>
      </c>
      <c r="E127" s="233">
        <v>4</v>
      </c>
      <c r="F127" s="233">
        <v>3</v>
      </c>
      <c r="G127" s="577">
        <f t="shared" si="2"/>
        <v>0.75</v>
      </c>
      <c r="H127" s="235" t="s">
        <v>284</v>
      </c>
    </row>
    <row r="128" spans="1:8" ht="12.75">
      <c r="A128" s="147" t="s">
        <v>820</v>
      </c>
      <c r="B128" s="233">
        <v>10</v>
      </c>
      <c r="C128" s="233">
        <v>10</v>
      </c>
      <c r="D128" s="233">
        <v>10</v>
      </c>
      <c r="E128" s="233">
        <v>15</v>
      </c>
      <c r="F128" s="233">
        <v>20</v>
      </c>
      <c r="G128" s="577">
        <f t="shared" si="2"/>
        <v>1.3333333333333333</v>
      </c>
      <c r="H128" s="235" t="s">
        <v>265</v>
      </c>
    </row>
    <row r="129" spans="1:8" ht="12.75">
      <c r="A129" s="147" t="s">
        <v>820</v>
      </c>
      <c r="B129" s="233">
        <v>0</v>
      </c>
      <c r="C129" s="233">
        <v>0</v>
      </c>
      <c r="D129" s="233">
        <v>0</v>
      </c>
      <c r="E129" s="233">
        <v>0</v>
      </c>
      <c r="F129" s="233">
        <v>0</v>
      </c>
      <c r="G129" s="577" t="str">
        <f t="shared" si="2"/>
        <v>*</v>
      </c>
      <c r="H129" s="235" t="s">
        <v>297</v>
      </c>
    </row>
    <row r="130" spans="1:8" ht="12.75">
      <c r="A130" s="147" t="s">
        <v>820</v>
      </c>
      <c r="B130" s="233">
        <v>0</v>
      </c>
      <c r="C130" s="233">
        <v>0</v>
      </c>
      <c r="D130" s="233">
        <v>0</v>
      </c>
      <c r="E130" s="233">
        <v>0</v>
      </c>
      <c r="F130" s="233">
        <v>0</v>
      </c>
      <c r="G130" s="577" t="str">
        <f t="shared" si="2"/>
        <v>*</v>
      </c>
      <c r="H130" s="235" t="s">
        <v>614</v>
      </c>
    </row>
    <row r="131" spans="1:8" ht="12.75">
      <c r="A131" s="147" t="s">
        <v>820</v>
      </c>
      <c r="B131" s="233">
        <v>1</v>
      </c>
      <c r="C131" s="233">
        <v>1</v>
      </c>
      <c r="D131" s="233">
        <v>1</v>
      </c>
      <c r="E131" s="233">
        <v>1</v>
      </c>
      <c r="F131" s="233">
        <v>1</v>
      </c>
      <c r="G131" s="577">
        <f t="shared" si="2"/>
        <v>1</v>
      </c>
      <c r="H131" s="235" t="s">
        <v>492</v>
      </c>
    </row>
    <row r="132" spans="1:8" ht="12.75">
      <c r="A132" s="147" t="s">
        <v>820</v>
      </c>
      <c r="B132" s="233">
        <v>5</v>
      </c>
      <c r="C132" s="233">
        <v>5</v>
      </c>
      <c r="D132" s="233">
        <v>5</v>
      </c>
      <c r="E132" s="233">
        <v>5</v>
      </c>
      <c r="F132" s="233">
        <v>1</v>
      </c>
      <c r="G132" s="577">
        <f t="shared" si="2"/>
        <v>0.2</v>
      </c>
      <c r="H132" s="235" t="s">
        <v>293</v>
      </c>
    </row>
    <row r="133" spans="1:8" ht="12.75">
      <c r="A133" s="147" t="s">
        <v>820</v>
      </c>
      <c r="B133" s="233">
        <v>47</v>
      </c>
      <c r="C133" s="233">
        <v>47</v>
      </c>
      <c r="D133" s="233">
        <v>47</v>
      </c>
      <c r="E133" s="233">
        <v>47</v>
      </c>
      <c r="F133" s="233">
        <v>47</v>
      </c>
      <c r="G133" s="577">
        <f t="shared" si="2"/>
        <v>1</v>
      </c>
      <c r="H133" s="235" t="s">
        <v>538</v>
      </c>
    </row>
    <row r="134" spans="1:8" ht="12.75">
      <c r="A134" s="147" t="s">
        <v>820</v>
      </c>
      <c r="B134" s="233">
        <v>0</v>
      </c>
      <c r="C134" s="233">
        <v>0</v>
      </c>
      <c r="D134" s="233">
        <v>0</v>
      </c>
      <c r="E134" s="233">
        <v>0</v>
      </c>
      <c r="F134" s="233">
        <v>0</v>
      </c>
      <c r="G134" s="577" t="str">
        <f t="shared" si="2"/>
        <v>*</v>
      </c>
      <c r="H134" s="235" t="s">
        <v>497</v>
      </c>
    </row>
    <row r="135" spans="1:8" ht="12.75">
      <c r="A135" s="147" t="s">
        <v>820</v>
      </c>
      <c r="B135" s="233">
        <v>0</v>
      </c>
      <c r="C135" s="233">
        <v>0</v>
      </c>
      <c r="D135" s="233">
        <v>0</v>
      </c>
      <c r="E135" s="233">
        <v>0</v>
      </c>
      <c r="F135" s="233">
        <v>0</v>
      </c>
      <c r="G135" s="577" t="str">
        <f t="shared" si="2"/>
        <v>*</v>
      </c>
      <c r="H135" s="235" t="s">
        <v>268</v>
      </c>
    </row>
    <row r="136" spans="1:8" ht="12.75">
      <c r="A136" s="147" t="s">
        <v>820</v>
      </c>
      <c r="B136" s="233">
        <v>30</v>
      </c>
      <c r="C136" s="233">
        <v>30</v>
      </c>
      <c r="D136" s="233">
        <v>30</v>
      </c>
      <c r="E136" s="233">
        <v>30</v>
      </c>
      <c r="F136" s="233">
        <v>19</v>
      </c>
      <c r="G136" s="577">
        <f t="shared" si="2"/>
        <v>0.6333333333333333</v>
      </c>
      <c r="H136" s="235" t="s">
        <v>269</v>
      </c>
    </row>
    <row r="137" spans="1:8" ht="12.75">
      <c r="A137" s="147" t="s">
        <v>820</v>
      </c>
      <c r="B137" s="233">
        <v>2</v>
      </c>
      <c r="C137" s="233">
        <v>2</v>
      </c>
      <c r="D137" s="233">
        <v>2</v>
      </c>
      <c r="E137" s="233">
        <v>2</v>
      </c>
      <c r="F137" s="233">
        <v>2</v>
      </c>
      <c r="G137" s="577">
        <f t="shared" si="2"/>
        <v>1</v>
      </c>
      <c r="H137" s="235" t="s">
        <v>270</v>
      </c>
    </row>
    <row r="138" spans="1:8" ht="12.75">
      <c r="A138" s="147" t="s">
        <v>820</v>
      </c>
      <c r="B138" s="233">
        <v>3</v>
      </c>
      <c r="C138" s="233">
        <v>3</v>
      </c>
      <c r="D138" s="233">
        <v>3</v>
      </c>
      <c r="E138" s="233">
        <v>3</v>
      </c>
      <c r="F138" s="233">
        <v>2</v>
      </c>
      <c r="G138" s="577">
        <f t="shared" si="2"/>
        <v>0.6666666666666666</v>
      </c>
      <c r="H138" s="235" t="s">
        <v>272</v>
      </c>
    </row>
    <row r="139" spans="1:8" ht="12.75">
      <c r="A139" s="147" t="s">
        <v>820</v>
      </c>
      <c r="B139" s="233">
        <v>5</v>
      </c>
      <c r="C139" s="233">
        <v>5</v>
      </c>
      <c r="D139" s="233">
        <v>5</v>
      </c>
      <c r="E139" s="233">
        <v>5</v>
      </c>
      <c r="F139" s="233">
        <v>1</v>
      </c>
      <c r="G139" s="577">
        <f t="shared" si="2"/>
        <v>0.2</v>
      </c>
      <c r="H139" s="235" t="s">
        <v>503</v>
      </c>
    </row>
    <row r="140" spans="1:8" ht="12.75">
      <c r="A140" s="147" t="s">
        <v>820</v>
      </c>
      <c r="B140" s="233">
        <v>0</v>
      </c>
      <c r="C140" s="233">
        <v>0</v>
      </c>
      <c r="D140" s="233">
        <v>0</v>
      </c>
      <c r="E140" s="233">
        <v>0</v>
      </c>
      <c r="F140" s="233">
        <v>1</v>
      </c>
      <c r="G140" s="577" t="str">
        <f t="shared" si="2"/>
        <v>*</v>
      </c>
      <c r="H140" s="235" t="s">
        <v>273</v>
      </c>
    </row>
    <row r="141" spans="1:8" ht="12.75">
      <c r="A141" s="147" t="s">
        <v>294</v>
      </c>
      <c r="B141" s="233">
        <v>5</v>
      </c>
      <c r="C141" s="233">
        <v>5</v>
      </c>
      <c r="D141" s="233">
        <v>5</v>
      </c>
      <c r="E141" s="233">
        <v>5</v>
      </c>
      <c r="F141" s="233">
        <v>0</v>
      </c>
      <c r="G141" s="577" t="str">
        <f t="shared" si="2"/>
        <v>*</v>
      </c>
      <c r="H141" s="235" t="s">
        <v>498</v>
      </c>
    </row>
    <row r="142" spans="1:8" ht="12.75">
      <c r="A142" s="147" t="s">
        <v>294</v>
      </c>
      <c r="B142" s="233">
        <v>5</v>
      </c>
      <c r="C142" s="233">
        <v>5</v>
      </c>
      <c r="D142" s="233">
        <v>5</v>
      </c>
      <c r="E142" s="233">
        <v>5</v>
      </c>
      <c r="F142" s="233">
        <v>0</v>
      </c>
      <c r="G142" s="577" t="str">
        <f t="shared" si="2"/>
        <v>*</v>
      </c>
      <c r="H142" s="235" t="s">
        <v>295</v>
      </c>
    </row>
    <row r="143" spans="1:8" ht="12.75">
      <c r="A143" s="147" t="s">
        <v>294</v>
      </c>
      <c r="B143" s="233">
        <v>250</v>
      </c>
      <c r="C143" s="233">
        <v>250</v>
      </c>
      <c r="D143" s="233">
        <v>250</v>
      </c>
      <c r="E143" s="233">
        <v>250</v>
      </c>
      <c r="F143" s="233">
        <v>271</v>
      </c>
      <c r="G143" s="577">
        <f t="shared" si="2"/>
        <v>1.084</v>
      </c>
      <c r="H143" s="235" t="s">
        <v>296</v>
      </c>
    </row>
    <row r="144" spans="1:8" ht="12.75">
      <c r="A144" s="147" t="s">
        <v>294</v>
      </c>
      <c r="B144" s="233">
        <v>20</v>
      </c>
      <c r="C144" s="233">
        <v>20</v>
      </c>
      <c r="D144" s="233">
        <v>55</v>
      </c>
      <c r="E144" s="233">
        <v>65</v>
      </c>
      <c r="F144" s="233">
        <v>70</v>
      </c>
      <c r="G144" s="577">
        <f t="shared" si="2"/>
        <v>1.0769230769230769</v>
      </c>
      <c r="H144" s="235" t="s">
        <v>283</v>
      </c>
    </row>
    <row r="145" spans="1:8" ht="12.75">
      <c r="A145" s="147" t="s">
        <v>294</v>
      </c>
      <c r="B145" s="233">
        <v>60</v>
      </c>
      <c r="C145" s="233">
        <v>40</v>
      </c>
      <c r="D145" s="233">
        <v>40</v>
      </c>
      <c r="E145" s="233">
        <v>35</v>
      </c>
      <c r="F145" s="233">
        <v>42</v>
      </c>
      <c r="G145" s="577">
        <f t="shared" si="2"/>
        <v>1.2</v>
      </c>
      <c r="H145" s="235" t="s">
        <v>284</v>
      </c>
    </row>
    <row r="146" spans="1:8" ht="12.75">
      <c r="A146" s="147" t="s">
        <v>294</v>
      </c>
      <c r="B146" s="233">
        <v>150</v>
      </c>
      <c r="C146" s="233">
        <v>150</v>
      </c>
      <c r="D146" s="233">
        <v>325</v>
      </c>
      <c r="E146" s="233">
        <v>320</v>
      </c>
      <c r="F146" s="233">
        <v>361</v>
      </c>
      <c r="G146" s="577">
        <f t="shared" si="2"/>
        <v>1.128125</v>
      </c>
      <c r="H146" s="235" t="s">
        <v>265</v>
      </c>
    </row>
    <row r="147" spans="1:8" ht="12.75">
      <c r="A147" s="147" t="s">
        <v>294</v>
      </c>
      <c r="B147" s="233">
        <v>50</v>
      </c>
      <c r="C147" s="233">
        <v>50</v>
      </c>
      <c r="D147" s="233">
        <v>50</v>
      </c>
      <c r="E147" s="233">
        <v>50</v>
      </c>
      <c r="F147" s="233">
        <v>54</v>
      </c>
      <c r="G147" s="577">
        <f t="shared" si="2"/>
        <v>1.08</v>
      </c>
      <c r="H147" s="235" t="s">
        <v>286</v>
      </c>
    </row>
    <row r="148" spans="1:8" ht="12.75">
      <c r="A148" s="147" t="s">
        <v>294</v>
      </c>
      <c r="B148" s="233">
        <v>20</v>
      </c>
      <c r="C148" s="233">
        <v>20</v>
      </c>
      <c r="D148" s="233">
        <v>20</v>
      </c>
      <c r="E148" s="233">
        <v>29</v>
      </c>
      <c r="F148" s="233">
        <v>50</v>
      </c>
      <c r="G148" s="577">
        <f t="shared" si="2"/>
        <v>1.7241379310344827</v>
      </c>
      <c r="H148" s="235" t="s">
        <v>297</v>
      </c>
    </row>
    <row r="149" spans="1:8" ht="12.75">
      <c r="A149" s="147" t="s">
        <v>294</v>
      </c>
      <c r="B149" s="233">
        <v>20</v>
      </c>
      <c r="C149" s="233">
        <v>20</v>
      </c>
      <c r="D149" s="233">
        <v>20</v>
      </c>
      <c r="E149" s="233">
        <v>20</v>
      </c>
      <c r="F149" s="233">
        <v>18</v>
      </c>
      <c r="G149" s="577">
        <f t="shared" si="2"/>
        <v>0.9</v>
      </c>
      <c r="H149" s="235" t="s">
        <v>298</v>
      </c>
    </row>
    <row r="150" spans="1:8" ht="12.75">
      <c r="A150" s="147" t="s">
        <v>294</v>
      </c>
      <c r="B150" s="233">
        <v>30</v>
      </c>
      <c r="C150" s="233">
        <v>30</v>
      </c>
      <c r="D150" s="233">
        <v>30</v>
      </c>
      <c r="E150" s="233">
        <v>30</v>
      </c>
      <c r="F150" s="233">
        <v>18</v>
      </c>
      <c r="G150" s="577">
        <f t="shared" si="2"/>
        <v>0.6</v>
      </c>
      <c r="H150" s="235" t="s">
        <v>299</v>
      </c>
    </row>
    <row r="151" spans="1:8" ht="12.75">
      <c r="A151" s="147" t="s">
        <v>294</v>
      </c>
      <c r="B151" s="233">
        <v>25</v>
      </c>
      <c r="C151" s="233">
        <v>25</v>
      </c>
      <c r="D151" s="233">
        <v>25</v>
      </c>
      <c r="E151" s="233">
        <v>25</v>
      </c>
      <c r="F151" s="233">
        <v>20</v>
      </c>
      <c r="G151" s="577">
        <f t="shared" si="2"/>
        <v>0.8</v>
      </c>
      <c r="H151" s="235" t="s">
        <v>490</v>
      </c>
    </row>
    <row r="152" spans="1:8" ht="12.75">
      <c r="A152" s="147" t="s">
        <v>294</v>
      </c>
      <c r="B152" s="233">
        <v>32</v>
      </c>
      <c r="C152" s="233">
        <v>32</v>
      </c>
      <c r="D152" s="233">
        <v>32</v>
      </c>
      <c r="E152" s="233">
        <v>28</v>
      </c>
      <c r="F152" s="233">
        <v>15</v>
      </c>
      <c r="G152" s="577">
        <f t="shared" si="2"/>
        <v>0.5357142857142857</v>
      </c>
      <c r="H152" s="235" t="s">
        <v>293</v>
      </c>
    </row>
    <row r="153" spans="1:8" ht="12.75">
      <c r="A153" s="147" t="s">
        <v>294</v>
      </c>
      <c r="B153" s="233">
        <v>5</v>
      </c>
      <c r="C153" s="233">
        <v>5</v>
      </c>
      <c r="D153" s="233">
        <v>5</v>
      </c>
      <c r="E153" s="233">
        <v>5</v>
      </c>
      <c r="F153" s="233">
        <v>21</v>
      </c>
      <c r="G153" s="577">
        <f t="shared" si="2"/>
        <v>4.2</v>
      </c>
      <c r="H153" s="235" t="s">
        <v>538</v>
      </c>
    </row>
    <row r="154" spans="1:8" ht="12.75">
      <c r="A154" s="147" t="s">
        <v>294</v>
      </c>
      <c r="B154" s="233">
        <v>10</v>
      </c>
      <c r="C154" s="233">
        <v>25</v>
      </c>
      <c r="D154" s="233">
        <v>25</v>
      </c>
      <c r="E154" s="233">
        <v>15</v>
      </c>
      <c r="F154" s="233">
        <v>11</v>
      </c>
      <c r="G154" s="577">
        <f t="shared" si="2"/>
        <v>0.7333333333333333</v>
      </c>
      <c r="H154" s="235" t="s">
        <v>496</v>
      </c>
    </row>
    <row r="155" spans="1:8" ht="12.75">
      <c r="A155" s="147" t="s">
        <v>294</v>
      </c>
      <c r="B155" s="233">
        <v>5</v>
      </c>
      <c r="C155" s="233">
        <v>5</v>
      </c>
      <c r="D155" s="233">
        <v>15</v>
      </c>
      <c r="E155" s="233">
        <v>28</v>
      </c>
      <c r="F155" s="233">
        <v>33</v>
      </c>
      <c r="G155" s="577">
        <f t="shared" si="2"/>
        <v>1.1785714285714286</v>
      </c>
      <c r="H155" s="235" t="s">
        <v>268</v>
      </c>
    </row>
    <row r="156" spans="1:8" ht="12.75">
      <c r="A156" s="147" t="s">
        <v>294</v>
      </c>
      <c r="B156" s="233">
        <v>200</v>
      </c>
      <c r="C156" s="233">
        <v>201</v>
      </c>
      <c r="D156" s="233">
        <v>201</v>
      </c>
      <c r="E156" s="233">
        <v>216</v>
      </c>
      <c r="F156" s="233">
        <v>234</v>
      </c>
      <c r="G156" s="577">
        <f t="shared" si="2"/>
        <v>1.0833333333333333</v>
      </c>
      <c r="H156" s="235" t="s">
        <v>269</v>
      </c>
    </row>
    <row r="157" spans="1:8" ht="12.75">
      <c r="A157" s="147" t="s">
        <v>294</v>
      </c>
      <c r="B157" s="233">
        <v>57</v>
      </c>
      <c r="C157" s="233">
        <v>57</v>
      </c>
      <c r="D157" s="233">
        <v>57</v>
      </c>
      <c r="E157" s="233">
        <v>57</v>
      </c>
      <c r="F157" s="233">
        <v>1</v>
      </c>
      <c r="G157" s="577">
        <f t="shared" si="2"/>
        <v>0.017543859649122806</v>
      </c>
      <c r="H157" s="235" t="s">
        <v>270</v>
      </c>
    </row>
    <row r="158" spans="1:8" ht="12.75">
      <c r="A158" s="147" t="s">
        <v>294</v>
      </c>
      <c r="B158" s="233">
        <v>10</v>
      </c>
      <c r="C158" s="233">
        <v>10</v>
      </c>
      <c r="D158" s="233">
        <v>10</v>
      </c>
      <c r="E158" s="233">
        <v>10</v>
      </c>
      <c r="F158" s="233">
        <v>7</v>
      </c>
      <c r="G158" s="577">
        <f t="shared" si="2"/>
        <v>0.7</v>
      </c>
      <c r="H158" s="235" t="s">
        <v>291</v>
      </c>
    </row>
    <row r="159" spans="1:8" ht="12.75">
      <c r="A159" s="147" t="s">
        <v>294</v>
      </c>
      <c r="B159" s="233">
        <v>10</v>
      </c>
      <c r="C159" s="233">
        <v>10</v>
      </c>
      <c r="D159" s="233">
        <v>10</v>
      </c>
      <c r="E159" s="233">
        <v>28</v>
      </c>
      <c r="F159" s="233">
        <v>10</v>
      </c>
      <c r="G159" s="577">
        <f t="shared" si="2"/>
        <v>0.35714285714285715</v>
      </c>
      <c r="H159" s="235" t="s">
        <v>271</v>
      </c>
    </row>
    <row r="160" spans="1:8" ht="12.75">
      <c r="A160" s="147" t="s">
        <v>294</v>
      </c>
      <c r="B160" s="233">
        <v>20</v>
      </c>
      <c r="C160" s="233">
        <v>20</v>
      </c>
      <c r="D160" s="233">
        <v>20</v>
      </c>
      <c r="E160" s="233">
        <v>20</v>
      </c>
      <c r="F160" s="233">
        <v>22</v>
      </c>
      <c r="G160" s="577">
        <f t="shared" si="2"/>
        <v>1.1</v>
      </c>
      <c r="H160" s="235" t="s">
        <v>300</v>
      </c>
    </row>
    <row r="161" spans="1:8" ht="12.75">
      <c r="A161" s="147" t="s">
        <v>294</v>
      </c>
      <c r="B161" s="233">
        <v>0</v>
      </c>
      <c r="C161" s="233">
        <v>0</v>
      </c>
      <c r="D161" s="233">
        <v>0</v>
      </c>
      <c r="E161" s="233">
        <v>0</v>
      </c>
      <c r="F161" s="233">
        <v>21</v>
      </c>
      <c r="G161" s="577" t="str">
        <f aca="true" t="shared" si="3" ref="G161:G177">IF(OR(F161&lt;=0,E161=0),"*",F161/E161)</f>
        <v>*</v>
      </c>
      <c r="H161" s="235" t="s">
        <v>478</v>
      </c>
    </row>
    <row r="162" spans="1:8" ht="12.75">
      <c r="A162" s="147" t="s">
        <v>294</v>
      </c>
      <c r="B162" s="233">
        <v>7</v>
      </c>
      <c r="C162" s="233">
        <v>7</v>
      </c>
      <c r="D162" s="233">
        <v>7</v>
      </c>
      <c r="E162" s="233">
        <v>7</v>
      </c>
      <c r="F162" s="233">
        <v>4</v>
      </c>
      <c r="G162" s="577">
        <f t="shared" si="3"/>
        <v>0.5714285714285714</v>
      </c>
      <c r="H162" s="235" t="s">
        <v>272</v>
      </c>
    </row>
    <row r="163" spans="1:8" ht="12.75">
      <c r="A163" s="147" t="s">
        <v>294</v>
      </c>
      <c r="B163" s="233">
        <v>325</v>
      </c>
      <c r="C163" s="233">
        <v>325</v>
      </c>
      <c r="D163" s="233">
        <v>325</v>
      </c>
      <c r="E163" s="233">
        <v>325</v>
      </c>
      <c r="F163" s="233">
        <v>320</v>
      </c>
      <c r="G163" s="577">
        <f t="shared" si="3"/>
        <v>0.9846153846153847</v>
      </c>
      <c r="H163" s="235" t="s">
        <v>500</v>
      </c>
    </row>
    <row r="164" spans="1:8" ht="12.75">
      <c r="A164" s="147" t="s">
        <v>294</v>
      </c>
      <c r="B164" s="233">
        <v>3</v>
      </c>
      <c r="C164" s="233">
        <v>3</v>
      </c>
      <c r="D164" s="233">
        <v>3</v>
      </c>
      <c r="E164" s="233">
        <v>3</v>
      </c>
      <c r="F164" s="233">
        <v>0</v>
      </c>
      <c r="G164" s="577" t="str">
        <f t="shared" si="3"/>
        <v>*</v>
      </c>
      <c r="H164" s="235" t="s">
        <v>506</v>
      </c>
    </row>
    <row r="165" spans="1:8" ht="12.75">
      <c r="A165" s="147" t="s">
        <v>294</v>
      </c>
      <c r="B165" s="245">
        <v>2</v>
      </c>
      <c r="C165" s="245">
        <v>2</v>
      </c>
      <c r="D165" s="245">
        <v>2</v>
      </c>
      <c r="E165" s="245">
        <v>2</v>
      </c>
      <c r="F165" s="245">
        <v>0</v>
      </c>
      <c r="G165" s="577" t="str">
        <f t="shared" si="3"/>
        <v>*</v>
      </c>
      <c r="H165" s="246" t="s">
        <v>494</v>
      </c>
    </row>
    <row r="166" spans="1:8" ht="12.75">
      <c r="A166" s="147" t="s">
        <v>294</v>
      </c>
      <c r="B166" s="233">
        <v>400</v>
      </c>
      <c r="C166" s="233">
        <v>400</v>
      </c>
      <c r="D166" s="233">
        <v>400</v>
      </c>
      <c r="E166" s="233">
        <v>452</v>
      </c>
      <c r="F166" s="233">
        <v>399</v>
      </c>
      <c r="G166" s="577">
        <f t="shared" si="3"/>
        <v>0.8827433628318584</v>
      </c>
      <c r="H166" s="235" t="s">
        <v>273</v>
      </c>
    </row>
    <row r="167" spans="1:8" ht="12.75">
      <c r="A167" s="147" t="s">
        <v>294</v>
      </c>
      <c r="B167" s="233">
        <v>0</v>
      </c>
      <c r="C167" s="233">
        <v>0</v>
      </c>
      <c r="D167" s="233">
        <v>0</v>
      </c>
      <c r="E167" s="233">
        <v>0</v>
      </c>
      <c r="F167" s="233">
        <v>22</v>
      </c>
      <c r="G167" s="577" t="str">
        <f t="shared" si="3"/>
        <v>*</v>
      </c>
      <c r="H167" s="235" t="s">
        <v>461</v>
      </c>
    </row>
    <row r="168" spans="1:8" ht="12.75">
      <c r="A168" s="147" t="s">
        <v>294</v>
      </c>
      <c r="B168" s="233">
        <v>209</v>
      </c>
      <c r="C168" s="233">
        <v>209</v>
      </c>
      <c r="D168" s="233">
        <v>209</v>
      </c>
      <c r="E168" s="233">
        <v>329</v>
      </c>
      <c r="F168" s="233">
        <v>296</v>
      </c>
      <c r="G168" s="577">
        <f t="shared" si="3"/>
        <v>0.8996960486322189</v>
      </c>
      <c r="H168" s="235" t="s">
        <v>499</v>
      </c>
    </row>
    <row r="169" spans="1:8" ht="12.75">
      <c r="A169" s="147" t="s">
        <v>294</v>
      </c>
      <c r="B169" s="233">
        <v>26</v>
      </c>
      <c r="C169" s="233">
        <v>26</v>
      </c>
      <c r="D169" s="233">
        <v>26</v>
      </c>
      <c r="E169" s="233">
        <v>26</v>
      </c>
      <c r="F169" s="233">
        <v>19</v>
      </c>
      <c r="G169" s="577">
        <f t="shared" si="3"/>
        <v>0.7307692307692307</v>
      </c>
      <c r="H169" s="235" t="s">
        <v>472</v>
      </c>
    </row>
    <row r="170" spans="1:8" ht="12.75">
      <c r="A170" s="147" t="s">
        <v>294</v>
      </c>
      <c r="B170" s="233">
        <v>50</v>
      </c>
      <c r="C170" s="233">
        <v>50</v>
      </c>
      <c r="D170" s="233">
        <v>50</v>
      </c>
      <c r="E170" s="233">
        <v>91</v>
      </c>
      <c r="F170" s="233">
        <v>91</v>
      </c>
      <c r="G170" s="577">
        <f t="shared" si="3"/>
        <v>1</v>
      </c>
      <c r="H170" s="235" t="s">
        <v>606</v>
      </c>
    </row>
    <row r="171" spans="1:8" ht="12.75">
      <c r="A171" s="147" t="s">
        <v>294</v>
      </c>
      <c r="B171" s="233">
        <v>23</v>
      </c>
      <c r="C171" s="233">
        <v>23</v>
      </c>
      <c r="D171" s="233">
        <v>23</v>
      </c>
      <c r="E171" s="233">
        <v>23</v>
      </c>
      <c r="F171" s="233">
        <v>18</v>
      </c>
      <c r="G171" s="577">
        <f t="shared" si="3"/>
        <v>0.782608695652174</v>
      </c>
      <c r="H171" s="235" t="s">
        <v>495</v>
      </c>
    </row>
    <row r="172" spans="1:8" ht="12.75">
      <c r="A172" s="147" t="s">
        <v>294</v>
      </c>
      <c r="B172" s="233">
        <v>2</v>
      </c>
      <c r="C172" s="233">
        <v>2</v>
      </c>
      <c r="D172" s="233">
        <v>2</v>
      </c>
      <c r="E172" s="233">
        <v>5</v>
      </c>
      <c r="F172" s="233">
        <v>18</v>
      </c>
      <c r="G172" s="577">
        <f t="shared" si="3"/>
        <v>3.6</v>
      </c>
      <c r="H172" s="235" t="s">
        <v>488</v>
      </c>
    </row>
    <row r="173" spans="1:8" ht="12.75">
      <c r="A173" s="147" t="s">
        <v>294</v>
      </c>
      <c r="B173" s="233">
        <v>13</v>
      </c>
      <c r="C173" s="233">
        <v>13</v>
      </c>
      <c r="D173" s="233">
        <v>13</v>
      </c>
      <c r="E173" s="233">
        <v>13</v>
      </c>
      <c r="F173" s="233">
        <v>21</v>
      </c>
      <c r="G173" s="577">
        <f t="shared" si="3"/>
        <v>1.6153846153846154</v>
      </c>
      <c r="H173" s="235" t="s">
        <v>505</v>
      </c>
    </row>
    <row r="174" spans="1:8" ht="12.75">
      <c r="A174" s="147" t="s">
        <v>294</v>
      </c>
      <c r="B174" s="233">
        <v>105</v>
      </c>
      <c r="C174" s="233">
        <v>105</v>
      </c>
      <c r="D174" s="233">
        <v>113</v>
      </c>
      <c r="E174" s="233">
        <v>108</v>
      </c>
      <c r="F174" s="233">
        <v>66</v>
      </c>
      <c r="G174" s="577">
        <f t="shared" si="3"/>
        <v>0.6111111111111112</v>
      </c>
      <c r="H174" s="235" t="s">
        <v>621</v>
      </c>
    </row>
    <row r="175" spans="1:8" ht="12.75">
      <c r="A175" s="147" t="s">
        <v>294</v>
      </c>
      <c r="B175" s="237">
        <v>5</v>
      </c>
      <c r="C175" s="237">
        <v>5</v>
      </c>
      <c r="D175" s="237">
        <v>5</v>
      </c>
      <c r="E175" s="237">
        <v>5</v>
      </c>
      <c r="F175" s="237">
        <v>5</v>
      </c>
      <c r="G175" s="577">
        <f t="shared" si="3"/>
        <v>1</v>
      </c>
      <c r="H175" s="238" t="s">
        <v>504</v>
      </c>
    </row>
    <row r="176" spans="1:8" ht="13.5" thickBot="1">
      <c r="A176" s="147" t="s">
        <v>294</v>
      </c>
      <c r="B176" s="600">
        <v>0</v>
      </c>
      <c r="C176" s="600">
        <v>0</v>
      </c>
      <c r="D176" s="600">
        <v>75</v>
      </c>
      <c r="E176" s="600">
        <v>88</v>
      </c>
      <c r="F176" s="600">
        <v>88</v>
      </c>
      <c r="G176" s="578">
        <f t="shared" si="3"/>
        <v>1</v>
      </c>
      <c r="H176" s="243" t="s">
        <v>745</v>
      </c>
    </row>
    <row r="177" spans="1:8" ht="13.5" thickBot="1">
      <c r="A177" s="170" t="s">
        <v>301</v>
      </c>
      <c r="B177" s="163">
        <f>SUM(B97:B176)</f>
        <v>4767</v>
      </c>
      <c r="C177" s="163">
        <f>SUM(C97:C176)</f>
        <v>4773</v>
      </c>
      <c r="D177" s="163">
        <f>SUM(D97:D176)</f>
        <v>5116</v>
      </c>
      <c r="E177" s="163">
        <f>SUM(E97:E176)</f>
        <v>5402</v>
      </c>
      <c r="F177" s="565">
        <f>SUM(F97:F176)</f>
        <v>5228</v>
      </c>
      <c r="G177" s="580">
        <f t="shared" si="3"/>
        <v>0.9677897075157349</v>
      </c>
      <c r="H177" s="171"/>
    </row>
    <row r="178" spans="1:8" ht="12.75">
      <c r="A178" s="108"/>
      <c r="B178" s="611"/>
      <c r="C178" s="611"/>
      <c r="D178" s="611"/>
      <c r="E178" s="611"/>
      <c r="F178" s="611"/>
      <c r="G178" s="612"/>
      <c r="H178" s="614"/>
    </row>
    <row r="179" spans="1:8" ht="12.75">
      <c r="A179" s="175"/>
      <c r="B179" s="176"/>
      <c r="C179" s="176"/>
      <c r="D179" s="176"/>
      <c r="E179" s="176"/>
      <c r="F179" s="176"/>
      <c r="G179" s="176"/>
      <c r="H179" s="193"/>
    </row>
    <row r="180" spans="1:7" ht="19.5" thickBot="1">
      <c r="A180" s="1" t="s">
        <v>248</v>
      </c>
      <c r="B180" s="136"/>
      <c r="C180" s="136"/>
      <c r="D180" s="136"/>
      <c r="E180" s="136"/>
      <c r="F180" s="136"/>
      <c r="G180" s="136"/>
    </row>
    <row r="181" spans="1:8" ht="12.75">
      <c r="A181" s="164" t="s">
        <v>249</v>
      </c>
      <c r="B181" s="161" t="s">
        <v>250</v>
      </c>
      <c r="C181" s="161" t="s">
        <v>763</v>
      </c>
      <c r="D181" s="161" t="s">
        <v>782</v>
      </c>
      <c r="E181" s="161" t="s">
        <v>790</v>
      </c>
      <c r="F181" s="161" t="s">
        <v>718</v>
      </c>
      <c r="G181" s="161" t="s">
        <v>726</v>
      </c>
      <c r="H181" s="164" t="s">
        <v>453</v>
      </c>
    </row>
    <row r="182" spans="1:8" ht="13.5" thickBot="1">
      <c r="A182" s="165" t="s">
        <v>251</v>
      </c>
      <c r="B182" s="571">
        <v>2001</v>
      </c>
      <c r="C182" s="571">
        <v>2001</v>
      </c>
      <c r="D182" s="571">
        <v>2001</v>
      </c>
      <c r="E182" s="571">
        <v>2001</v>
      </c>
      <c r="F182" s="571" t="s">
        <v>817</v>
      </c>
      <c r="G182" s="571" t="s">
        <v>233</v>
      </c>
      <c r="H182" s="165" t="s">
        <v>457</v>
      </c>
    </row>
    <row r="183" spans="1:8" ht="12.75">
      <c r="A183" s="236"/>
      <c r="B183" s="237">
        <v>1260</v>
      </c>
      <c r="C183" s="237">
        <v>1260</v>
      </c>
      <c r="D183" s="237">
        <v>1260</v>
      </c>
      <c r="E183" s="237">
        <v>1260</v>
      </c>
      <c r="F183" s="237">
        <v>1239</v>
      </c>
      <c r="G183" s="578">
        <f>IF(OR(F183&lt;=0,E183=0),"*",F183/E183)</f>
        <v>0.9833333333333333</v>
      </c>
      <c r="H183" s="238" t="s">
        <v>508</v>
      </c>
    </row>
    <row r="184" spans="1:8" ht="13.5" thickBot="1">
      <c r="A184" s="595"/>
      <c r="B184" s="242">
        <v>30</v>
      </c>
      <c r="C184" s="242">
        <v>30</v>
      </c>
      <c r="D184" s="242">
        <v>30</v>
      </c>
      <c r="E184" s="242">
        <v>30</v>
      </c>
      <c r="F184" s="242">
        <v>28</v>
      </c>
      <c r="G184" s="578">
        <f>IF(OR(F184&lt;=0,E184=0),"*",F184/E184)</f>
        <v>0.9333333333333333</v>
      </c>
      <c r="H184" s="243" t="s">
        <v>507</v>
      </c>
    </row>
    <row r="185" spans="1:8" ht="13.5" thickBot="1">
      <c r="A185" s="89"/>
      <c r="B185" s="163">
        <f>SUM(B183:B184)</f>
        <v>1290</v>
      </c>
      <c r="C185" s="163">
        <f>SUM(C183:C184)</f>
        <v>1290</v>
      </c>
      <c r="D185" s="163">
        <f>SUM(D183:D184)</f>
        <v>1290</v>
      </c>
      <c r="E185" s="163">
        <f>SUM(E183:E184)</f>
        <v>1290</v>
      </c>
      <c r="F185" s="163">
        <f>SUM(F183:F184)</f>
        <v>1267</v>
      </c>
      <c r="G185" s="580">
        <f>IF(OR(F185&lt;=0,E185=0),"*",F185/E185)</f>
        <v>0.982170542635659</v>
      </c>
      <c r="H185" s="89"/>
    </row>
    <row r="186" spans="1:8" ht="12.75">
      <c r="A186" s="108"/>
      <c r="B186" s="611"/>
      <c r="C186" s="611"/>
      <c r="D186" s="611"/>
      <c r="E186" s="611"/>
      <c r="F186" s="611"/>
      <c r="G186" s="612"/>
      <c r="H186" s="108"/>
    </row>
    <row r="187" spans="1:8" ht="12.75">
      <c r="A187" s="175"/>
      <c r="B187" s="176"/>
      <c r="C187" s="176"/>
      <c r="D187" s="176"/>
      <c r="E187" s="176"/>
      <c r="F187" s="176"/>
      <c r="G187" s="176"/>
      <c r="H187" s="175"/>
    </row>
    <row r="188" spans="1:7" ht="19.5" thickBot="1">
      <c r="A188" s="3" t="s">
        <v>252</v>
      </c>
      <c r="B188" s="137"/>
      <c r="C188" s="137"/>
      <c r="D188" s="137"/>
      <c r="E188" s="137"/>
      <c r="F188" s="137"/>
      <c r="G188" s="137"/>
    </row>
    <row r="189" spans="1:8" ht="12.75">
      <c r="A189" s="164" t="s">
        <v>249</v>
      </c>
      <c r="B189" s="161" t="s">
        <v>250</v>
      </c>
      <c r="C189" s="161" t="s">
        <v>763</v>
      </c>
      <c r="D189" s="161" t="s">
        <v>782</v>
      </c>
      <c r="E189" s="161" t="s">
        <v>790</v>
      </c>
      <c r="F189" s="161" t="s">
        <v>718</v>
      </c>
      <c r="G189" s="161" t="s">
        <v>726</v>
      </c>
      <c r="H189" s="164" t="s">
        <v>453</v>
      </c>
    </row>
    <row r="190" spans="1:8" ht="13.5" thickBot="1">
      <c r="A190" s="165" t="s">
        <v>251</v>
      </c>
      <c r="B190" s="571">
        <v>2001</v>
      </c>
      <c r="C190" s="571">
        <v>2001</v>
      </c>
      <c r="D190" s="571">
        <v>2001</v>
      </c>
      <c r="E190" s="571">
        <v>2001</v>
      </c>
      <c r="F190" s="571" t="s">
        <v>817</v>
      </c>
      <c r="G190" s="571" t="s">
        <v>233</v>
      </c>
      <c r="H190" s="165" t="s">
        <v>457</v>
      </c>
    </row>
    <row r="191" spans="1:8" ht="12.75">
      <c r="A191" s="227"/>
      <c r="B191" s="228">
        <v>314</v>
      </c>
      <c r="C191" s="228">
        <v>314</v>
      </c>
      <c r="D191" s="228">
        <v>314</v>
      </c>
      <c r="E191" s="228">
        <v>314</v>
      </c>
      <c r="F191" s="228">
        <v>315</v>
      </c>
      <c r="G191" s="575">
        <f>IF(OR(F191&lt;=0,E191=0),"*",F191/E191)</f>
        <v>1.0031847133757963</v>
      </c>
      <c r="H191" s="229" t="s">
        <v>509</v>
      </c>
    </row>
    <row r="192" spans="1:8" ht="13.5" thickBot="1">
      <c r="A192" s="287"/>
      <c r="B192" s="245">
        <v>6087</v>
      </c>
      <c r="C192" s="245">
        <v>6087</v>
      </c>
      <c r="D192" s="245">
        <v>2043</v>
      </c>
      <c r="E192" s="245">
        <v>2043</v>
      </c>
      <c r="F192" s="245">
        <v>2043</v>
      </c>
      <c r="G192" s="581">
        <f>IF(OR(F192&lt;=0,E192=0),"*",F192/E192)</f>
        <v>1</v>
      </c>
      <c r="H192" s="246" t="s">
        <v>507</v>
      </c>
    </row>
    <row r="193" spans="1:8" ht="13.5" thickBot="1">
      <c r="A193" s="89"/>
      <c r="B193" s="163">
        <f>SUM(B191:B192)</f>
        <v>6401</v>
      </c>
      <c r="C193" s="163">
        <f>SUM(C191:C192)</f>
        <v>6401</v>
      </c>
      <c r="D193" s="163">
        <f>SUM(D191:D192)</f>
        <v>2357</v>
      </c>
      <c r="E193" s="163">
        <f>SUM(E191:E192)</f>
        <v>2357</v>
      </c>
      <c r="F193" s="163">
        <f>SUM(F191:F192)</f>
        <v>2358</v>
      </c>
      <c r="G193" s="580">
        <f>IF(OR(F193&lt;=0,E193=0),"*",F193/E193)</f>
        <v>1.0004242681374629</v>
      </c>
      <c r="H193" s="89"/>
    </row>
    <row r="194" spans="1:7" ht="12.75">
      <c r="A194" s="9"/>
      <c r="B194" s="135"/>
      <c r="C194" s="135"/>
      <c r="D194" s="135"/>
      <c r="E194" s="135"/>
      <c r="F194" s="135"/>
      <c r="G194" s="135"/>
    </row>
    <row r="195" spans="1:7" ht="19.5" thickBot="1">
      <c r="A195" s="1" t="s">
        <v>253</v>
      </c>
      <c r="B195" s="136"/>
      <c r="C195" s="136"/>
      <c r="D195" s="136"/>
      <c r="E195" s="136"/>
      <c r="F195" s="136"/>
      <c r="G195" s="136"/>
    </row>
    <row r="196" spans="1:8" ht="12.75">
      <c r="A196" s="164" t="s">
        <v>249</v>
      </c>
      <c r="B196" s="161" t="s">
        <v>250</v>
      </c>
      <c r="C196" s="161" t="s">
        <v>763</v>
      </c>
      <c r="D196" s="161" t="s">
        <v>782</v>
      </c>
      <c r="E196" s="161" t="s">
        <v>790</v>
      </c>
      <c r="F196" s="161" t="s">
        <v>718</v>
      </c>
      <c r="G196" s="161" t="s">
        <v>726</v>
      </c>
      <c r="H196" s="164" t="s">
        <v>453</v>
      </c>
    </row>
    <row r="197" spans="1:8" ht="13.5" thickBot="1">
      <c r="A197" s="165" t="s">
        <v>251</v>
      </c>
      <c r="B197" s="571">
        <v>2001</v>
      </c>
      <c r="C197" s="571">
        <v>2001</v>
      </c>
      <c r="D197" s="571">
        <v>2001</v>
      </c>
      <c r="E197" s="571">
        <v>2001</v>
      </c>
      <c r="F197" s="571" t="s">
        <v>817</v>
      </c>
      <c r="G197" s="571" t="s">
        <v>233</v>
      </c>
      <c r="H197" s="165" t="s">
        <v>457</v>
      </c>
    </row>
    <row r="198" spans="1:8" ht="12.75">
      <c r="A198" s="227" t="s">
        <v>302</v>
      </c>
      <c r="B198" s="228">
        <v>15</v>
      </c>
      <c r="C198" s="228">
        <v>15</v>
      </c>
      <c r="D198" s="228">
        <v>15</v>
      </c>
      <c r="E198" s="228">
        <v>15</v>
      </c>
      <c r="F198" s="228">
        <v>5</v>
      </c>
      <c r="G198" s="575">
        <f aca="true" t="shared" si="4" ref="G198:G261">IF(OR(F198&lt;=0,E198=0),"*",F198/E198)</f>
        <v>0.3333333333333333</v>
      </c>
      <c r="H198" s="229" t="s">
        <v>303</v>
      </c>
    </row>
    <row r="199" spans="1:8" ht="12.75">
      <c r="A199" s="147" t="s">
        <v>302</v>
      </c>
      <c r="B199" s="233">
        <v>12</v>
      </c>
      <c r="C199" s="233">
        <v>12</v>
      </c>
      <c r="D199" s="233">
        <v>12</v>
      </c>
      <c r="E199" s="233">
        <v>12</v>
      </c>
      <c r="F199" s="233">
        <v>7</v>
      </c>
      <c r="G199" s="577">
        <f t="shared" si="4"/>
        <v>0.5833333333333334</v>
      </c>
      <c r="H199" s="235" t="s">
        <v>304</v>
      </c>
    </row>
    <row r="200" spans="1:8" ht="12.75">
      <c r="A200" s="147" t="s">
        <v>302</v>
      </c>
      <c r="B200" s="233">
        <v>90</v>
      </c>
      <c r="C200" s="233">
        <v>90</v>
      </c>
      <c r="D200" s="233">
        <v>90</v>
      </c>
      <c r="E200" s="233">
        <v>90</v>
      </c>
      <c r="F200" s="233">
        <v>42</v>
      </c>
      <c r="G200" s="577">
        <f t="shared" si="4"/>
        <v>0.4666666666666667</v>
      </c>
      <c r="H200" s="235" t="s">
        <v>305</v>
      </c>
    </row>
    <row r="201" spans="1:8" ht="12.75">
      <c r="A201" s="147" t="s">
        <v>302</v>
      </c>
      <c r="B201" s="233">
        <v>30</v>
      </c>
      <c r="C201" s="233">
        <v>30</v>
      </c>
      <c r="D201" s="233">
        <v>30</v>
      </c>
      <c r="E201" s="233">
        <v>30</v>
      </c>
      <c r="F201" s="233">
        <v>16</v>
      </c>
      <c r="G201" s="577">
        <f t="shared" si="4"/>
        <v>0.5333333333333333</v>
      </c>
      <c r="H201" s="235" t="s">
        <v>306</v>
      </c>
    </row>
    <row r="202" spans="1:8" ht="12.75">
      <c r="A202" s="147" t="s">
        <v>302</v>
      </c>
      <c r="B202" s="233">
        <v>6</v>
      </c>
      <c r="C202" s="233">
        <v>6</v>
      </c>
      <c r="D202" s="233">
        <v>6</v>
      </c>
      <c r="E202" s="233">
        <v>6</v>
      </c>
      <c r="F202" s="233">
        <v>5</v>
      </c>
      <c r="G202" s="577">
        <f t="shared" si="4"/>
        <v>0.8333333333333334</v>
      </c>
      <c r="H202" s="235" t="s">
        <v>490</v>
      </c>
    </row>
    <row r="203" spans="1:8" ht="12.75">
      <c r="A203" s="147" t="s">
        <v>302</v>
      </c>
      <c r="B203" s="233">
        <v>10</v>
      </c>
      <c r="C203" s="233">
        <v>10</v>
      </c>
      <c r="D203" s="233">
        <v>10</v>
      </c>
      <c r="E203" s="233">
        <v>10</v>
      </c>
      <c r="F203" s="233">
        <v>9</v>
      </c>
      <c r="G203" s="577">
        <f t="shared" si="4"/>
        <v>0.9</v>
      </c>
      <c r="H203" s="235" t="s">
        <v>307</v>
      </c>
    </row>
    <row r="204" spans="1:8" ht="12.75">
      <c r="A204" s="147" t="s">
        <v>302</v>
      </c>
      <c r="B204" s="233">
        <v>2</v>
      </c>
      <c r="C204" s="233">
        <v>2</v>
      </c>
      <c r="D204" s="233">
        <v>2</v>
      </c>
      <c r="E204" s="233">
        <v>2</v>
      </c>
      <c r="F204" s="233">
        <v>1</v>
      </c>
      <c r="G204" s="577">
        <f t="shared" si="4"/>
        <v>0.5</v>
      </c>
      <c r="H204" s="235" t="s">
        <v>510</v>
      </c>
    </row>
    <row r="205" spans="1:8" ht="12.75">
      <c r="A205" s="147" t="s">
        <v>302</v>
      </c>
      <c r="B205" s="233">
        <v>22</v>
      </c>
      <c r="C205" s="233">
        <v>22</v>
      </c>
      <c r="D205" s="233">
        <v>22</v>
      </c>
      <c r="E205" s="233">
        <v>22</v>
      </c>
      <c r="F205" s="233">
        <v>5</v>
      </c>
      <c r="G205" s="577">
        <f t="shared" si="4"/>
        <v>0.22727272727272727</v>
      </c>
      <c r="H205" s="235" t="s">
        <v>308</v>
      </c>
    </row>
    <row r="206" spans="1:8" ht="12.75">
      <c r="A206" s="147" t="s">
        <v>302</v>
      </c>
      <c r="B206" s="233">
        <v>10</v>
      </c>
      <c r="C206" s="233">
        <v>10</v>
      </c>
      <c r="D206" s="233">
        <v>10</v>
      </c>
      <c r="E206" s="233">
        <v>17</v>
      </c>
      <c r="F206" s="233">
        <v>31</v>
      </c>
      <c r="G206" s="577">
        <f t="shared" si="4"/>
        <v>1.8235294117647058</v>
      </c>
      <c r="H206" s="235" t="s">
        <v>309</v>
      </c>
    </row>
    <row r="207" spans="1:8" ht="12.75">
      <c r="A207" s="147" t="s">
        <v>302</v>
      </c>
      <c r="B207" s="233">
        <v>10</v>
      </c>
      <c r="C207" s="233">
        <v>10</v>
      </c>
      <c r="D207" s="233">
        <v>10</v>
      </c>
      <c r="E207" s="233">
        <v>10</v>
      </c>
      <c r="F207" s="233">
        <v>7</v>
      </c>
      <c r="G207" s="577">
        <f t="shared" si="4"/>
        <v>0.7</v>
      </c>
      <c r="H207" s="235" t="s">
        <v>310</v>
      </c>
    </row>
    <row r="208" spans="1:8" ht="12.75">
      <c r="A208" s="147" t="s">
        <v>302</v>
      </c>
      <c r="B208" s="233">
        <v>0</v>
      </c>
      <c r="C208" s="233">
        <v>0</v>
      </c>
      <c r="D208" s="233">
        <v>0</v>
      </c>
      <c r="E208" s="233">
        <v>0</v>
      </c>
      <c r="F208" s="233">
        <v>0</v>
      </c>
      <c r="G208" s="577" t="str">
        <f t="shared" si="4"/>
        <v>*</v>
      </c>
      <c r="H208" s="235" t="s">
        <v>311</v>
      </c>
    </row>
    <row r="209" spans="1:8" ht="12.75">
      <c r="A209" s="147" t="s">
        <v>302</v>
      </c>
      <c r="B209" s="233">
        <v>780</v>
      </c>
      <c r="C209" s="233">
        <v>780</v>
      </c>
      <c r="D209" s="233">
        <v>780</v>
      </c>
      <c r="E209" s="233">
        <v>780</v>
      </c>
      <c r="F209" s="233">
        <v>649</v>
      </c>
      <c r="G209" s="577">
        <f t="shared" si="4"/>
        <v>0.8320512820512821</v>
      </c>
      <c r="H209" s="235" t="s">
        <v>513</v>
      </c>
    </row>
    <row r="210" spans="1:8" ht="12.75">
      <c r="A210" s="147" t="s">
        <v>302</v>
      </c>
      <c r="B210" s="233">
        <v>73</v>
      </c>
      <c r="C210" s="233">
        <v>73</v>
      </c>
      <c r="D210" s="233">
        <v>73</v>
      </c>
      <c r="E210" s="233">
        <v>73</v>
      </c>
      <c r="F210" s="233">
        <v>70</v>
      </c>
      <c r="G210" s="577">
        <f t="shared" si="4"/>
        <v>0.958904109589041</v>
      </c>
      <c r="H210" s="235" t="s">
        <v>473</v>
      </c>
    </row>
    <row r="211" spans="1:8" ht="12.75">
      <c r="A211" s="147" t="s">
        <v>302</v>
      </c>
      <c r="B211" s="233">
        <v>73</v>
      </c>
      <c r="C211" s="233">
        <v>73</v>
      </c>
      <c r="D211" s="233">
        <v>73</v>
      </c>
      <c r="E211" s="233">
        <v>73</v>
      </c>
      <c r="F211" s="233">
        <v>60</v>
      </c>
      <c r="G211" s="577">
        <f t="shared" si="4"/>
        <v>0.821917808219178</v>
      </c>
      <c r="H211" s="235" t="s">
        <v>474</v>
      </c>
    </row>
    <row r="212" spans="1:8" ht="12.75">
      <c r="A212" s="147" t="s">
        <v>302</v>
      </c>
      <c r="B212" s="233">
        <v>9</v>
      </c>
      <c r="C212" s="233">
        <v>9</v>
      </c>
      <c r="D212" s="233">
        <v>9</v>
      </c>
      <c r="E212" s="233">
        <v>9</v>
      </c>
      <c r="F212" s="233">
        <v>1</v>
      </c>
      <c r="G212" s="577">
        <f t="shared" si="4"/>
        <v>0.1111111111111111</v>
      </c>
      <c r="H212" s="235" t="s">
        <v>312</v>
      </c>
    </row>
    <row r="213" spans="1:8" ht="12.75">
      <c r="A213" s="147" t="s">
        <v>302</v>
      </c>
      <c r="B213" s="233">
        <v>0</v>
      </c>
      <c r="C213" s="233">
        <v>0</v>
      </c>
      <c r="D213" s="233">
        <v>0</v>
      </c>
      <c r="E213" s="233">
        <v>0</v>
      </c>
      <c r="F213" s="233">
        <v>2</v>
      </c>
      <c r="G213" s="577" t="str">
        <f t="shared" si="4"/>
        <v>*</v>
      </c>
      <c r="H213" s="235" t="s">
        <v>746</v>
      </c>
    </row>
    <row r="214" spans="1:8" ht="12.75">
      <c r="A214" s="147" t="s">
        <v>302</v>
      </c>
      <c r="B214" s="233">
        <v>4</v>
      </c>
      <c r="C214" s="233">
        <v>4</v>
      </c>
      <c r="D214" s="233">
        <v>4</v>
      </c>
      <c r="E214" s="233">
        <v>4</v>
      </c>
      <c r="F214" s="233">
        <v>1</v>
      </c>
      <c r="G214" s="577">
        <f t="shared" si="4"/>
        <v>0.25</v>
      </c>
      <c r="H214" s="235" t="s">
        <v>515</v>
      </c>
    </row>
    <row r="215" spans="1:8" ht="12.75">
      <c r="A215" s="147" t="s">
        <v>302</v>
      </c>
      <c r="B215" s="233">
        <v>3</v>
      </c>
      <c r="C215" s="233">
        <v>3</v>
      </c>
      <c r="D215" s="233">
        <v>3</v>
      </c>
      <c r="E215" s="233">
        <v>3</v>
      </c>
      <c r="F215" s="233">
        <v>2</v>
      </c>
      <c r="G215" s="577">
        <f t="shared" si="4"/>
        <v>0.6666666666666666</v>
      </c>
      <c r="H215" s="235" t="s">
        <v>514</v>
      </c>
    </row>
    <row r="216" spans="1:8" ht="12.75">
      <c r="A216" s="147" t="s">
        <v>302</v>
      </c>
      <c r="B216" s="233">
        <v>3</v>
      </c>
      <c r="C216" s="233">
        <v>3</v>
      </c>
      <c r="D216" s="233">
        <v>3</v>
      </c>
      <c r="E216" s="233">
        <v>3</v>
      </c>
      <c r="F216" s="233">
        <v>3</v>
      </c>
      <c r="G216" s="577">
        <f t="shared" si="4"/>
        <v>1</v>
      </c>
      <c r="H216" s="235" t="s">
        <v>556</v>
      </c>
    </row>
    <row r="217" spans="1:8" ht="12.75">
      <c r="A217" s="147" t="s">
        <v>302</v>
      </c>
      <c r="B217" s="233">
        <v>28</v>
      </c>
      <c r="C217" s="233">
        <v>28</v>
      </c>
      <c r="D217" s="233">
        <v>28</v>
      </c>
      <c r="E217" s="233">
        <v>28</v>
      </c>
      <c r="F217" s="233">
        <v>15</v>
      </c>
      <c r="G217" s="577">
        <f t="shared" si="4"/>
        <v>0.5357142857142857</v>
      </c>
      <c r="H217" s="235" t="s">
        <v>512</v>
      </c>
    </row>
    <row r="218" spans="1:8" ht="12.75">
      <c r="A218" s="147" t="s">
        <v>302</v>
      </c>
      <c r="B218" s="233">
        <v>0</v>
      </c>
      <c r="C218" s="233">
        <v>0</v>
      </c>
      <c r="D218" s="233">
        <v>31</v>
      </c>
      <c r="E218" s="233">
        <v>21</v>
      </c>
      <c r="F218" s="233">
        <v>9</v>
      </c>
      <c r="G218" s="577">
        <f t="shared" si="4"/>
        <v>0.42857142857142855</v>
      </c>
      <c r="H218" s="235" t="s">
        <v>771</v>
      </c>
    </row>
    <row r="219" spans="1:8" ht="12.75">
      <c r="A219" s="147" t="s">
        <v>254</v>
      </c>
      <c r="B219" s="233">
        <v>100</v>
      </c>
      <c r="C219" s="233">
        <v>100</v>
      </c>
      <c r="D219" s="233">
        <v>100</v>
      </c>
      <c r="E219" s="233">
        <v>100</v>
      </c>
      <c r="F219" s="233">
        <v>98</v>
      </c>
      <c r="G219" s="577">
        <f t="shared" si="4"/>
        <v>0.98</v>
      </c>
      <c r="H219" s="235" t="s">
        <v>303</v>
      </c>
    </row>
    <row r="220" spans="1:8" ht="12.75">
      <c r="A220" s="147" t="s">
        <v>254</v>
      </c>
      <c r="B220" s="233">
        <v>80</v>
      </c>
      <c r="C220" s="233">
        <v>80</v>
      </c>
      <c r="D220" s="233">
        <v>80</v>
      </c>
      <c r="E220" s="233">
        <v>80</v>
      </c>
      <c r="F220" s="233">
        <v>77</v>
      </c>
      <c r="G220" s="577">
        <f t="shared" si="4"/>
        <v>0.9625</v>
      </c>
      <c r="H220" s="235" t="s">
        <v>304</v>
      </c>
    </row>
    <row r="221" spans="1:8" ht="12.75">
      <c r="A221" s="147" t="s">
        <v>254</v>
      </c>
      <c r="B221" s="233">
        <v>400</v>
      </c>
      <c r="C221" s="233">
        <v>400</v>
      </c>
      <c r="D221" s="233">
        <v>400</v>
      </c>
      <c r="E221" s="233">
        <v>400</v>
      </c>
      <c r="F221" s="233">
        <v>485</v>
      </c>
      <c r="G221" s="577">
        <f t="shared" si="4"/>
        <v>1.2125</v>
      </c>
      <c r="H221" s="235" t="s">
        <v>305</v>
      </c>
    </row>
    <row r="222" spans="1:8" ht="12.75">
      <c r="A222" s="147" t="s">
        <v>254</v>
      </c>
      <c r="B222" s="233">
        <v>5</v>
      </c>
      <c r="C222" s="233">
        <v>5</v>
      </c>
      <c r="D222" s="233">
        <v>5</v>
      </c>
      <c r="E222" s="233">
        <v>10</v>
      </c>
      <c r="F222" s="233">
        <v>10</v>
      </c>
      <c r="G222" s="577">
        <f t="shared" si="4"/>
        <v>1</v>
      </c>
      <c r="H222" s="235" t="s">
        <v>306</v>
      </c>
    </row>
    <row r="223" spans="1:8" ht="12.75">
      <c r="A223" s="147" t="s">
        <v>254</v>
      </c>
      <c r="B223" s="233">
        <v>100</v>
      </c>
      <c r="C223" s="233">
        <v>100</v>
      </c>
      <c r="D223" s="233">
        <v>100</v>
      </c>
      <c r="E223" s="233">
        <v>100</v>
      </c>
      <c r="F223" s="233">
        <v>109</v>
      </c>
      <c r="G223" s="577">
        <f t="shared" si="4"/>
        <v>1.09</v>
      </c>
      <c r="H223" s="235" t="s">
        <v>492</v>
      </c>
    </row>
    <row r="224" spans="1:8" ht="12.75">
      <c r="A224" s="147" t="s">
        <v>254</v>
      </c>
      <c r="B224" s="233">
        <v>0</v>
      </c>
      <c r="C224" s="233">
        <v>0</v>
      </c>
      <c r="D224" s="233">
        <v>0</v>
      </c>
      <c r="E224" s="233">
        <v>0</v>
      </c>
      <c r="F224" s="233">
        <v>12</v>
      </c>
      <c r="G224" s="577" t="str">
        <f t="shared" si="4"/>
        <v>*</v>
      </c>
      <c r="H224" s="235" t="s">
        <v>307</v>
      </c>
    </row>
    <row r="225" spans="1:8" ht="12.75">
      <c r="A225" s="147" t="s">
        <v>254</v>
      </c>
      <c r="B225" s="233">
        <v>155</v>
      </c>
      <c r="C225" s="233">
        <v>155</v>
      </c>
      <c r="D225" s="233">
        <v>155</v>
      </c>
      <c r="E225" s="233">
        <v>155</v>
      </c>
      <c r="F225" s="233">
        <v>166</v>
      </c>
      <c r="G225" s="577">
        <f t="shared" si="4"/>
        <v>1.070967741935484</v>
      </c>
      <c r="H225" s="235" t="s">
        <v>308</v>
      </c>
    </row>
    <row r="226" spans="1:8" ht="12.75">
      <c r="A226" s="147" t="s">
        <v>254</v>
      </c>
      <c r="B226" s="233">
        <v>0</v>
      </c>
      <c r="C226" s="233">
        <v>0</v>
      </c>
      <c r="D226" s="233">
        <v>0</v>
      </c>
      <c r="E226" s="233">
        <v>0</v>
      </c>
      <c r="F226" s="233">
        <v>0</v>
      </c>
      <c r="G226" s="577" t="str">
        <f t="shared" si="4"/>
        <v>*</v>
      </c>
      <c r="H226" s="235" t="s">
        <v>310</v>
      </c>
    </row>
    <row r="227" spans="1:8" ht="12.75">
      <c r="A227" s="147" t="s">
        <v>254</v>
      </c>
      <c r="B227" s="233">
        <v>10</v>
      </c>
      <c r="C227" s="233">
        <v>10</v>
      </c>
      <c r="D227" s="233">
        <v>10</v>
      </c>
      <c r="E227" s="233">
        <v>10</v>
      </c>
      <c r="F227" s="233">
        <v>4</v>
      </c>
      <c r="G227" s="577">
        <f t="shared" si="4"/>
        <v>0.4</v>
      </c>
      <c r="H227" s="235" t="s">
        <v>311</v>
      </c>
    </row>
    <row r="228" spans="1:8" ht="12.75">
      <c r="A228" s="147" t="s">
        <v>254</v>
      </c>
      <c r="B228" s="233">
        <v>0</v>
      </c>
      <c r="C228" s="233">
        <v>0</v>
      </c>
      <c r="D228" s="233">
        <v>0</v>
      </c>
      <c r="E228" s="233">
        <v>0</v>
      </c>
      <c r="F228" s="233">
        <v>0</v>
      </c>
      <c r="G228" s="577" t="str">
        <f t="shared" si="4"/>
        <v>*</v>
      </c>
      <c r="H228" s="235" t="s">
        <v>459</v>
      </c>
    </row>
    <row r="229" spans="1:8" ht="12.75">
      <c r="A229" s="147" t="s">
        <v>254</v>
      </c>
      <c r="B229" s="233">
        <v>80</v>
      </c>
      <c r="C229" s="233">
        <v>80</v>
      </c>
      <c r="D229" s="233">
        <v>80</v>
      </c>
      <c r="E229" s="233">
        <v>115</v>
      </c>
      <c r="F229" s="233">
        <v>127</v>
      </c>
      <c r="G229" s="577">
        <f t="shared" si="4"/>
        <v>1.1043478260869566</v>
      </c>
      <c r="H229" s="235" t="s">
        <v>312</v>
      </c>
    </row>
    <row r="230" spans="1:8" ht="12.75">
      <c r="A230" s="147" t="s">
        <v>254</v>
      </c>
      <c r="B230" s="233">
        <v>4190</v>
      </c>
      <c r="C230" s="233">
        <v>4190</v>
      </c>
      <c r="D230" s="233">
        <v>4190</v>
      </c>
      <c r="E230" s="233">
        <v>4190</v>
      </c>
      <c r="F230" s="233">
        <v>4117</v>
      </c>
      <c r="G230" s="577">
        <f t="shared" si="4"/>
        <v>0.9825775656324582</v>
      </c>
      <c r="H230" s="235" t="s">
        <v>516</v>
      </c>
    </row>
    <row r="231" spans="1:8" ht="12.75">
      <c r="A231" s="147" t="s">
        <v>254</v>
      </c>
      <c r="B231" s="233">
        <v>30</v>
      </c>
      <c r="C231" s="233">
        <v>30</v>
      </c>
      <c r="D231" s="233">
        <v>30</v>
      </c>
      <c r="E231" s="233">
        <v>30</v>
      </c>
      <c r="F231" s="233">
        <v>62</v>
      </c>
      <c r="G231" s="577">
        <f t="shared" si="4"/>
        <v>2.066666666666667</v>
      </c>
      <c r="H231" s="235" t="s">
        <v>556</v>
      </c>
    </row>
    <row r="232" spans="1:8" ht="12.75">
      <c r="A232" s="147" t="s">
        <v>254</v>
      </c>
      <c r="B232" s="233">
        <v>138</v>
      </c>
      <c r="C232" s="233">
        <v>138</v>
      </c>
      <c r="D232" s="233">
        <v>138</v>
      </c>
      <c r="E232" s="233">
        <v>185</v>
      </c>
      <c r="F232" s="233">
        <v>215</v>
      </c>
      <c r="G232" s="577">
        <f t="shared" si="4"/>
        <v>1.162162162162162</v>
      </c>
      <c r="H232" s="235" t="s">
        <v>512</v>
      </c>
    </row>
    <row r="233" spans="1:8" ht="12.75">
      <c r="A233" s="147" t="s">
        <v>313</v>
      </c>
      <c r="B233" s="233">
        <v>50</v>
      </c>
      <c r="C233" s="233">
        <v>50</v>
      </c>
      <c r="D233" s="233">
        <v>50</v>
      </c>
      <c r="E233" s="233">
        <v>50</v>
      </c>
      <c r="F233" s="233">
        <v>48</v>
      </c>
      <c r="G233" s="577">
        <f t="shared" si="4"/>
        <v>0.96</v>
      </c>
      <c r="H233" s="235" t="s">
        <v>303</v>
      </c>
    </row>
    <row r="234" spans="1:8" ht="12.75">
      <c r="A234" s="147" t="s">
        <v>313</v>
      </c>
      <c r="B234" s="233">
        <v>35</v>
      </c>
      <c r="C234" s="233">
        <v>35</v>
      </c>
      <c r="D234" s="233">
        <v>35</v>
      </c>
      <c r="E234" s="233">
        <v>35</v>
      </c>
      <c r="F234" s="233">
        <v>31</v>
      </c>
      <c r="G234" s="577">
        <f t="shared" si="4"/>
        <v>0.8857142857142857</v>
      </c>
      <c r="H234" s="235" t="s">
        <v>304</v>
      </c>
    </row>
    <row r="235" spans="1:8" ht="12.75">
      <c r="A235" s="147" t="s">
        <v>313</v>
      </c>
      <c r="B235" s="233">
        <v>140</v>
      </c>
      <c r="C235" s="233">
        <v>140</v>
      </c>
      <c r="D235" s="233">
        <v>140</v>
      </c>
      <c r="E235" s="233">
        <v>140</v>
      </c>
      <c r="F235" s="233">
        <v>139</v>
      </c>
      <c r="G235" s="577">
        <f t="shared" si="4"/>
        <v>0.9928571428571429</v>
      </c>
      <c r="H235" s="235" t="s">
        <v>305</v>
      </c>
    </row>
    <row r="236" spans="1:8" ht="12.75">
      <c r="A236" s="147" t="s">
        <v>313</v>
      </c>
      <c r="B236" s="233">
        <v>140</v>
      </c>
      <c r="C236" s="233">
        <v>140</v>
      </c>
      <c r="D236" s="233">
        <v>140</v>
      </c>
      <c r="E236" s="233">
        <v>140</v>
      </c>
      <c r="F236" s="233">
        <v>138</v>
      </c>
      <c r="G236" s="577">
        <f t="shared" si="4"/>
        <v>0.9857142857142858</v>
      </c>
      <c r="H236" s="235" t="s">
        <v>306</v>
      </c>
    </row>
    <row r="237" spans="1:8" ht="12.75">
      <c r="A237" s="147" t="s">
        <v>313</v>
      </c>
      <c r="B237" s="233">
        <v>50</v>
      </c>
      <c r="C237" s="233">
        <v>50</v>
      </c>
      <c r="D237" s="233">
        <v>50</v>
      </c>
      <c r="E237" s="233">
        <v>50</v>
      </c>
      <c r="F237" s="233">
        <v>52</v>
      </c>
      <c r="G237" s="577">
        <f t="shared" si="4"/>
        <v>1.04</v>
      </c>
      <c r="H237" s="235" t="s">
        <v>490</v>
      </c>
    </row>
    <row r="238" spans="1:8" ht="12.75">
      <c r="A238" s="147" t="s">
        <v>313</v>
      </c>
      <c r="B238" s="233">
        <v>0</v>
      </c>
      <c r="C238" s="233">
        <v>0</v>
      </c>
      <c r="D238" s="233">
        <v>0</v>
      </c>
      <c r="E238" s="233">
        <v>0</v>
      </c>
      <c r="F238" s="233">
        <v>3</v>
      </c>
      <c r="G238" s="577" t="str">
        <f t="shared" si="4"/>
        <v>*</v>
      </c>
      <c r="H238" s="235" t="s">
        <v>511</v>
      </c>
    </row>
    <row r="239" spans="1:8" ht="12.75">
      <c r="A239" s="147" t="s">
        <v>313</v>
      </c>
      <c r="B239" s="233">
        <v>5</v>
      </c>
      <c r="C239" s="233">
        <v>5</v>
      </c>
      <c r="D239" s="233">
        <v>5</v>
      </c>
      <c r="E239" s="233">
        <v>5</v>
      </c>
      <c r="F239" s="233">
        <v>4</v>
      </c>
      <c r="G239" s="577">
        <f t="shared" si="4"/>
        <v>0.8</v>
      </c>
      <c r="H239" s="235" t="s">
        <v>307</v>
      </c>
    </row>
    <row r="240" spans="1:8" ht="12.75">
      <c r="A240" s="147" t="s">
        <v>313</v>
      </c>
      <c r="B240" s="233">
        <v>30</v>
      </c>
      <c r="C240" s="233">
        <v>30</v>
      </c>
      <c r="D240" s="233">
        <v>30</v>
      </c>
      <c r="E240" s="233">
        <v>30</v>
      </c>
      <c r="F240" s="233">
        <v>21</v>
      </c>
      <c r="G240" s="577">
        <f t="shared" si="4"/>
        <v>0.7</v>
      </c>
      <c r="H240" s="240" t="s">
        <v>510</v>
      </c>
    </row>
    <row r="241" spans="1:8" ht="12.75">
      <c r="A241" s="147" t="s">
        <v>313</v>
      </c>
      <c r="B241" s="233">
        <v>90</v>
      </c>
      <c r="C241" s="233">
        <v>90</v>
      </c>
      <c r="D241" s="233">
        <v>90</v>
      </c>
      <c r="E241" s="233">
        <v>90</v>
      </c>
      <c r="F241" s="233">
        <v>76</v>
      </c>
      <c r="G241" s="577">
        <f t="shared" si="4"/>
        <v>0.8444444444444444</v>
      </c>
      <c r="H241" s="235" t="s">
        <v>308</v>
      </c>
    </row>
    <row r="242" spans="1:8" ht="12.75">
      <c r="A242" s="147" t="s">
        <v>313</v>
      </c>
      <c r="B242" s="233">
        <v>230</v>
      </c>
      <c r="C242" s="233">
        <v>230</v>
      </c>
      <c r="D242" s="233">
        <v>230</v>
      </c>
      <c r="E242" s="233">
        <v>253</v>
      </c>
      <c r="F242" s="233">
        <v>206</v>
      </c>
      <c r="G242" s="577">
        <f t="shared" si="4"/>
        <v>0.8142292490118577</v>
      </c>
      <c r="H242" s="235" t="s">
        <v>309</v>
      </c>
    </row>
    <row r="243" spans="1:8" ht="12.75">
      <c r="A243" s="147" t="s">
        <v>313</v>
      </c>
      <c r="B243" s="233">
        <v>10</v>
      </c>
      <c r="C243" s="233">
        <v>10</v>
      </c>
      <c r="D243" s="233">
        <v>10</v>
      </c>
      <c r="E243" s="233">
        <v>12</v>
      </c>
      <c r="F243" s="233">
        <v>19</v>
      </c>
      <c r="G243" s="577">
        <f t="shared" si="4"/>
        <v>1.5833333333333333</v>
      </c>
      <c r="H243" s="235" t="s">
        <v>310</v>
      </c>
    </row>
    <row r="244" spans="1:8" ht="12.75">
      <c r="A244" s="147" t="s">
        <v>313</v>
      </c>
      <c r="B244" s="233">
        <v>0</v>
      </c>
      <c r="C244" s="233">
        <v>0</v>
      </c>
      <c r="D244" s="233">
        <v>0</v>
      </c>
      <c r="E244" s="233">
        <v>0</v>
      </c>
      <c r="F244" s="233">
        <v>0</v>
      </c>
      <c r="G244" s="577" t="str">
        <f t="shared" si="4"/>
        <v>*</v>
      </c>
      <c r="H244" s="235" t="s">
        <v>311</v>
      </c>
    </row>
    <row r="245" spans="1:8" ht="12.75">
      <c r="A245" s="147" t="s">
        <v>313</v>
      </c>
      <c r="B245" s="233">
        <v>150</v>
      </c>
      <c r="C245" s="233">
        <v>150</v>
      </c>
      <c r="D245" s="233">
        <v>150</v>
      </c>
      <c r="E245" s="233">
        <v>150</v>
      </c>
      <c r="F245" s="233">
        <v>157</v>
      </c>
      <c r="G245" s="577">
        <f t="shared" si="4"/>
        <v>1.0466666666666666</v>
      </c>
      <c r="H245" s="235" t="s">
        <v>517</v>
      </c>
    </row>
    <row r="246" spans="1:8" ht="12.75">
      <c r="A246" s="147" t="s">
        <v>313</v>
      </c>
      <c r="B246" s="233">
        <v>30</v>
      </c>
      <c r="C246" s="233">
        <v>30</v>
      </c>
      <c r="D246" s="233">
        <v>30</v>
      </c>
      <c r="E246" s="233">
        <v>30</v>
      </c>
      <c r="F246" s="233">
        <v>28</v>
      </c>
      <c r="G246" s="577">
        <f t="shared" si="4"/>
        <v>0.9333333333333333</v>
      </c>
      <c r="H246" s="235" t="s">
        <v>508</v>
      </c>
    </row>
    <row r="247" spans="1:8" ht="12.75">
      <c r="A247" s="147" t="s">
        <v>313</v>
      </c>
      <c r="B247" s="233">
        <v>30</v>
      </c>
      <c r="C247" s="233">
        <v>30</v>
      </c>
      <c r="D247" s="233">
        <v>30</v>
      </c>
      <c r="E247" s="233">
        <v>30</v>
      </c>
      <c r="F247" s="233">
        <v>11</v>
      </c>
      <c r="G247" s="577">
        <f t="shared" si="4"/>
        <v>0.36666666666666664</v>
      </c>
      <c r="H247" s="235" t="s">
        <v>474</v>
      </c>
    </row>
    <row r="248" spans="1:8" ht="12.75">
      <c r="A248" s="147" t="s">
        <v>313</v>
      </c>
      <c r="B248" s="233">
        <v>60</v>
      </c>
      <c r="C248" s="233">
        <v>60</v>
      </c>
      <c r="D248" s="233">
        <v>60</v>
      </c>
      <c r="E248" s="233">
        <v>60</v>
      </c>
      <c r="F248" s="233">
        <v>61</v>
      </c>
      <c r="G248" s="577">
        <f t="shared" si="4"/>
        <v>1.0166666666666666</v>
      </c>
      <c r="H248" s="235" t="s">
        <v>312</v>
      </c>
    </row>
    <row r="249" spans="1:8" ht="12.75">
      <c r="A249" s="147" t="s">
        <v>313</v>
      </c>
      <c r="B249" s="233">
        <v>500</v>
      </c>
      <c r="C249" s="233">
        <v>500</v>
      </c>
      <c r="D249" s="233">
        <v>500</v>
      </c>
      <c r="E249" s="233">
        <v>500</v>
      </c>
      <c r="F249" s="233">
        <v>454</v>
      </c>
      <c r="G249" s="577">
        <f t="shared" si="4"/>
        <v>0.908</v>
      </c>
      <c r="H249" s="252" t="s">
        <v>518</v>
      </c>
    </row>
    <row r="250" spans="1:8" ht="12.75">
      <c r="A250" s="147" t="s">
        <v>313</v>
      </c>
      <c r="B250" s="233">
        <v>10</v>
      </c>
      <c r="C250" s="233">
        <v>10</v>
      </c>
      <c r="D250" s="233">
        <v>10</v>
      </c>
      <c r="E250" s="233">
        <v>10</v>
      </c>
      <c r="F250" s="233">
        <v>8</v>
      </c>
      <c r="G250" s="577">
        <f t="shared" si="4"/>
        <v>0.8</v>
      </c>
      <c r="H250" s="235" t="s">
        <v>462</v>
      </c>
    </row>
    <row r="251" spans="1:8" ht="12.75">
      <c r="A251" s="147" t="s">
        <v>313</v>
      </c>
      <c r="B251" s="233">
        <v>20</v>
      </c>
      <c r="C251" s="233">
        <v>20</v>
      </c>
      <c r="D251" s="233">
        <v>20</v>
      </c>
      <c r="E251" s="233">
        <v>20</v>
      </c>
      <c r="F251" s="233">
        <v>-4</v>
      </c>
      <c r="G251" s="577" t="str">
        <f t="shared" si="4"/>
        <v>*</v>
      </c>
      <c r="H251" s="235" t="s">
        <v>516</v>
      </c>
    </row>
    <row r="252" spans="1:8" ht="12.75">
      <c r="A252" s="147" t="s">
        <v>313</v>
      </c>
      <c r="B252" s="233">
        <v>20</v>
      </c>
      <c r="C252" s="233">
        <v>20</v>
      </c>
      <c r="D252" s="233">
        <v>20</v>
      </c>
      <c r="E252" s="233">
        <v>20</v>
      </c>
      <c r="F252" s="233">
        <v>19</v>
      </c>
      <c r="G252" s="577">
        <f t="shared" si="4"/>
        <v>0.95</v>
      </c>
      <c r="H252" s="235" t="s">
        <v>520</v>
      </c>
    </row>
    <row r="253" spans="1:8" ht="12.75">
      <c r="A253" s="147" t="s">
        <v>313</v>
      </c>
      <c r="B253" s="233">
        <v>60</v>
      </c>
      <c r="C253" s="233">
        <v>60</v>
      </c>
      <c r="D253" s="233">
        <v>60</v>
      </c>
      <c r="E253" s="233">
        <v>60</v>
      </c>
      <c r="F253" s="233">
        <v>25</v>
      </c>
      <c r="G253" s="577">
        <f t="shared" si="4"/>
        <v>0.4166666666666667</v>
      </c>
      <c r="H253" s="235" t="s">
        <v>556</v>
      </c>
    </row>
    <row r="254" spans="1:8" ht="12.75">
      <c r="A254" s="147" t="s">
        <v>313</v>
      </c>
      <c r="B254" s="233">
        <v>80</v>
      </c>
      <c r="C254" s="233">
        <v>80</v>
      </c>
      <c r="D254" s="233">
        <v>80</v>
      </c>
      <c r="E254" s="233">
        <v>80</v>
      </c>
      <c r="F254" s="233">
        <v>62</v>
      </c>
      <c r="G254" s="577">
        <f t="shared" si="4"/>
        <v>0.775</v>
      </c>
      <c r="H254" s="235" t="s">
        <v>512</v>
      </c>
    </row>
    <row r="255" spans="1:8" ht="12.75">
      <c r="A255" s="147" t="s">
        <v>313</v>
      </c>
      <c r="B255" s="233">
        <v>0</v>
      </c>
      <c r="C255" s="233">
        <v>0</v>
      </c>
      <c r="D255" s="233">
        <v>13</v>
      </c>
      <c r="E255" s="233">
        <v>23</v>
      </c>
      <c r="F255" s="233">
        <v>15</v>
      </c>
      <c r="G255" s="577">
        <f t="shared" si="4"/>
        <v>0.6521739130434783</v>
      </c>
      <c r="H255" s="235" t="s">
        <v>771</v>
      </c>
    </row>
    <row r="256" spans="1:8" ht="12.75">
      <c r="A256" s="147" t="s">
        <v>314</v>
      </c>
      <c r="B256" s="233">
        <v>20</v>
      </c>
      <c r="C256" s="233">
        <v>20</v>
      </c>
      <c r="D256" s="233">
        <v>20</v>
      </c>
      <c r="E256" s="233">
        <v>20</v>
      </c>
      <c r="F256" s="233">
        <v>11</v>
      </c>
      <c r="G256" s="577">
        <f t="shared" si="4"/>
        <v>0.55</v>
      </c>
      <c r="H256" s="235" t="s">
        <v>519</v>
      </c>
    </row>
    <row r="257" spans="1:8" ht="12.75">
      <c r="A257" s="147" t="s">
        <v>314</v>
      </c>
      <c r="B257" s="233">
        <v>5</v>
      </c>
      <c r="C257" s="233">
        <v>5</v>
      </c>
      <c r="D257" s="233">
        <v>5</v>
      </c>
      <c r="E257" s="233">
        <v>5</v>
      </c>
      <c r="F257" s="233">
        <v>0</v>
      </c>
      <c r="G257" s="577" t="str">
        <f t="shared" si="4"/>
        <v>*</v>
      </c>
      <c r="H257" s="235" t="s">
        <v>520</v>
      </c>
    </row>
    <row r="258" spans="1:8" ht="12.75">
      <c r="A258" s="147" t="s">
        <v>315</v>
      </c>
      <c r="B258" s="233">
        <v>5</v>
      </c>
      <c r="C258" s="233">
        <v>5</v>
      </c>
      <c r="D258" s="233">
        <v>5</v>
      </c>
      <c r="E258" s="233">
        <v>5</v>
      </c>
      <c r="F258" s="233">
        <v>10</v>
      </c>
      <c r="G258" s="577">
        <f t="shared" si="4"/>
        <v>2</v>
      </c>
      <c r="H258" s="235" t="s">
        <v>316</v>
      </c>
    </row>
    <row r="259" spans="1:8" ht="12.75">
      <c r="A259" s="147" t="s">
        <v>315</v>
      </c>
      <c r="B259" s="233">
        <v>200</v>
      </c>
      <c r="C259" s="233">
        <v>200</v>
      </c>
      <c r="D259" s="233">
        <v>200</v>
      </c>
      <c r="E259" s="233">
        <v>200</v>
      </c>
      <c r="F259" s="233">
        <v>257</v>
      </c>
      <c r="G259" s="577">
        <f t="shared" si="4"/>
        <v>1.285</v>
      </c>
      <c r="H259" s="235" t="s">
        <v>317</v>
      </c>
    </row>
    <row r="260" spans="1:8" ht="12.75">
      <c r="A260" s="147" t="s">
        <v>315</v>
      </c>
      <c r="B260" s="233">
        <v>0</v>
      </c>
      <c r="C260" s="233">
        <v>0</v>
      </c>
      <c r="D260" s="233">
        <v>0</v>
      </c>
      <c r="E260" s="233">
        <v>0</v>
      </c>
      <c r="F260" s="233">
        <v>1</v>
      </c>
      <c r="G260" s="577" t="str">
        <f t="shared" si="4"/>
        <v>*</v>
      </c>
      <c r="H260" s="235" t="s">
        <v>511</v>
      </c>
    </row>
    <row r="261" spans="1:8" ht="12.75">
      <c r="A261" s="147" t="s">
        <v>315</v>
      </c>
      <c r="B261" s="233">
        <v>40</v>
      </c>
      <c r="C261" s="233">
        <v>40</v>
      </c>
      <c r="D261" s="233">
        <v>40</v>
      </c>
      <c r="E261" s="233">
        <v>40</v>
      </c>
      <c r="F261" s="233">
        <v>24</v>
      </c>
      <c r="G261" s="577">
        <f t="shared" si="4"/>
        <v>0.6</v>
      </c>
      <c r="H261" s="235" t="s">
        <v>307</v>
      </c>
    </row>
    <row r="262" spans="1:8" ht="12.75">
      <c r="A262" s="147" t="s">
        <v>315</v>
      </c>
      <c r="B262" s="233">
        <v>45</v>
      </c>
      <c r="C262" s="233">
        <v>45</v>
      </c>
      <c r="D262" s="233">
        <v>45</v>
      </c>
      <c r="E262" s="233">
        <v>30</v>
      </c>
      <c r="F262" s="233">
        <v>29</v>
      </c>
      <c r="G262" s="577">
        <f aca="true" t="shared" si="5" ref="G262:G273">IF(OR(F262&lt;=0,E262=0),"*",F262/E262)</f>
        <v>0.9666666666666667</v>
      </c>
      <c r="H262" s="252" t="s">
        <v>318</v>
      </c>
    </row>
    <row r="263" spans="1:8" ht="12.75">
      <c r="A263" s="147" t="s">
        <v>315</v>
      </c>
      <c r="B263" s="233">
        <v>0</v>
      </c>
      <c r="C263" s="233">
        <v>0</v>
      </c>
      <c r="D263" s="233">
        <v>0</v>
      </c>
      <c r="E263" s="233">
        <v>0</v>
      </c>
      <c r="F263" s="233">
        <v>0</v>
      </c>
      <c r="G263" s="577" t="str">
        <f t="shared" si="5"/>
        <v>*</v>
      </c>
      <c r="H263" s="235" t="s">
        <v>310</v>
      </c>
    </row>
    <row r="264" spans="1:8" ht="12.75">
      <c r="A264" s="147" t="s">
        <v>315</v>
      </c>
      <c r="B264" s="233">
        <v>25</v>
      </c>
      <c r="C264" s="233">
        <v>25</v>
      </c>
      <c r="D264" s="233">
        <v>25</v>
      </c>
      <c r="E264" s="233">
        <v>25</v>
      </c>
      <c r="F264" s="233">
        <v>20</v>
      </c>
      <c r="G264" s="577">
        <f t="shared" si="5"/>
        <v>0.8</v>
      </c>
      <c r="H264" s="235" t="s">
        <v>471</v>
      </c>
    </row>
    <row r="265" spans="1:8" ht="12.75">
      <c r="A265" s="147" t="s">
        <v>315</v>
      </c>
      <c r="B265" s="233">
        <v>250</v>
      </c>
      <c r="C265" s="233">
        <v>250</v>
      </c>
      <c r="D265" s="233">
        <v>250</v>
      </c>
      <c r="E265" s="233">
        <v>250</v>
      </c>
      <c r="F265" s="233">
        <v>174</v>
      </c>
      <c r="G265" s="577">
        <f t="shared" si="5"/>
        <v>0.696</v>
      </c>
      <c r="H265" s="235" t="s">
        <v>312</v>
      </c>
    </row>
    <row r="266" spans="1:8" ht="12.75">
      <c r="A266" s="147" t="s">
        <v>315</v>
      </c>
      <c r="B266" s="233">
        <v>200</v>
      </c>
      <c r="C266" s="233">
        <v>200</v>
      </c>
      <c r="D266" s="233">
        <v>200</v>
      </c>
      <c r="E266" s="233">
        <v>200</v>
      </c>
      <c r="F266" s="233">
        <v>173</v>
      </c>
      <c r="G266" s="577">
        <f t="shared" si="5"/>
        <v>0.865</v>
      </c>
      <c r="H266" s="235" t="s">
        <v>502</v>
      </c>
    </row>
    <row r="267" spans="1:8" ht="12.75">
      <c r="A267" s="147" t="s">
        <v>315</v>
      </c>
      <c r="B267" s="233">
        <v>25</v>
      </c>
      <c r="C267" s="233">
        <v>25</v>
      </c>
      <c r="D267" s="233">
        <v>25</v>
      </c>
      <c r="E267" s="233">
        <v>25</v>
      </c>
      <c r="F267" s="233">
        <v>16</v>
      </c>
      <c r="G267" s="577">
        <f t="shared" si="5"/>
        <v>0.64</v>
      </c>
      <c r="H267" s="235" t="s">
        <v>518</v>
      </c>
    </row>
    <row r="268" spans="1:8" ht="12.75">
      <c r="A268" s="147" t="s">
        <v>315</v>
      </c>
      <c r="B268" s="233">
        <v>5</v>
      </c>
      <c r="C268" s="233">
        <v>5</v>
      </c>
      <c r="D268" s="233">
        <v>5</v>
      </c>
      <c r="E268" s="233">
        <v>5</v>
      </c>
      <c r="F268" s="233">
        <v>0</v>
      </c>
      <c r="G268" s="577" t="str">
        <f t="shared" si="5"/>
        <v>*</v>
      </c>
      <c r="H268" s="235" t="s">
        <v>472</v>
      </c>
    </row>
    <row r="269" spans="1:8" ht="12.75">
      <c r="A269" s="147" t="s">
        <v>315</v>
      </c>
      <c r="B269" s="233">
        <v>0</v>
      </c>
      <c r="C269" s="233">
        <v>0</v>
      </c>
      <c r="D269" s="233">
        <v>45</v>
      </c>
      <c r="E269" s="233">
        <v>47</v>
      </c>
      <c r="F269" s="233">
        <v>51</v>
      </c>
      <c r="G269" s="577">
        <f t="shared" si="5"/>
        <v>1.0851063829787233</v>
      </c>
      <c r="H269" s="235" t="s">
        <v>607</v>
      </c>
    </row>
    <row r="270" spans="1:8" ht="12.75">
      <c r="A270" s="147" t="s">
        <v>315</v>
      </c>
      <c r="B270" s="233">
        <v>50</v>
      </c>
      <c r="C270" s="233">
        <v>50</v>
      </c>
      <c r="D270" s="233">
        <v>50</v>
      </c>
      <c r="E270" s="233">
        <v>50</v>
      </c>
      <c r="F270" s="233">
        <v>35</v>
      </c>
      <c r="G270" s="577">
        <f t="shared" si="5"/>
        <v>0.7</v>
      </c>
      <c r="H270" s="235" t="s">
        <v>488</v>
      </c>
    </row>
    <row r="271" spans="1:8" ht="12.75">
      <c r="A271" s="147" t="s">
        <v>315</v>
      </c>
      <c r="B271" s="237">
        <v>0</v>
      </c>
      <c r="C271" s="237">
        <v>0</v>
      </c>
      <c r="D271" s="237">
        <v>15</v>
      </c>
      <c r="E271" s="237">
        <v>15</v>
      </c>
      <c r="F271" s="237">
        <v>13</v>
      </c>
      <c r="G271" s="577">
        <f t="shared" si="5"/>
        <v>0.8666666666666667</v>
      </c>
      <c r="H271" s="235" t="s">
        <v>556</v>
      </c>
    </row>
    <row r="272" spans="1:8" ht="13.5" thickBot="1">
      <c r="A272" s="147" t="s">
        <v>255</v>
      </c>
      <c r="B272" s="237">
        <v>1200</v>
      </c>
      <c r="C272" s="237">
        <v>1238</v>
      </c>
      <c r="D272" s="237">
        <v>1238</v>
      </c>
      <c r="E272" s="237">
        <v>1238</v>
      </c>
      <c r="F272" s="237">
        <v>1230</v>
      </c>
      <c r="G272" s="578">
        <f t="shared" si="5"/>
        <v>0.9935379644588045</v>
      </c>
      <c r="H272" s="235" t="s">
        <v>488</v>
      </c>
    </row>
    <row r="273" spans="1:8" ht="13.5" thickBot="1">
      <c r="A273" s="170" t="s">
        <v>235</v>
      </c>
      <c r="B273" s="163">
        <f>SUM(B198:B272)</f>
        <v>10278</v>
      </c>
      <c r="C273" s="163">
        <f>SUM(C198:C272)</f>
        <v>10316</v>
      </c>
      <c r="D273" s="163">
        <f>SUM(D198:D272)</f>
        <v>10420</v>
      </c>
      <c r="E273" s="163">
        <f>SUM(E198:E272)</f>
        <v>10526</v>
      </c>
      <c r="F273" s="163">
        <f>SUM(F198:F272)</f>
        <v>10039</v>
      </c>
      <c r="G273" s="580">
        <f t="shared" si="5"/>
        <v>0.9537336120083603</v>
      </c>
      <c r="H273" s="89"/>
    </row>
    <row r="274" spans="2:7" ht="12.75">
      <c r="B274" s="136"/>
      <c r="C274" s="136"/>
      <c r="D274" s="136"/>
      <c r="E274" s="136"/>
      <c r="F274" s="136"/>
      <c r="G274" s="136"/>
    </row>
    <row r="275" spans="1:7" ht="19.5" thickBot="1">
      <c r="A275" s="1" t="s">
        <v>319</v>
      </c>
      <c r="B275" s="136"/>
      <c r="C275" s="136"/>
      <c r="D275" s="136"/>
      <c r="E275" s="136"/>
      <c r="F275" s="136"/>
      <c r="G275" s="136"/>
    </row>
    <row r="276" spans="1:8" ht="12.75">
      <c r="A276" s="164" t="s">
        <v>249</v>
      </c>
      <c r="B276" s="161" t="s">
        <v>250</v>
      </c>
      <c r="C276" s="161" t="s">
        <v>764</v>
      </c>
      <c r="D276" s="161" t="s">
        <v>783</v>
      </c>
      <c r="E276" s="161" t="s">
        <v>791</v>
      </c>
      <c r="F276" s="161" t="s">
        <v>718</v>
      </c>
      <c r="G276" s="161" t="s">
        <v>726</v>
      </c>
      <c r="H276" s="164" t="s">
        <v>453</v>
      </c>
    </row>
    <row r="277" spans="1:8" ht="13.5" thickBot="1">
      <c r="A277" s="165" t="s">
        <v>251</v>
      </c>
      <c r="B277" s="571">
        <v>2001</v>
      </c>
      <c r="C277" s="571">
        <v>2001</v>
      </c>
      <c r="D277" s="571">
        <v>2001</v>
      </c>
      <c r="E277" s="571">
        <v>2001</v>
      </c>
      <c r="F277" s="571" t="s">
        <v>817</v>
      </c>
      <c r="G277" s="571" t="s">
        <v>233</v>
      </c>
      <c r="H277" s="165" t="s">
        <v>454</v>
      </c>
    </row>
    <row r="278" spans="1:8" ht="12.75">
      <c r="A278" s="230" t="s">
        <v>320</v>
      </c>
      <c r="B278" s="639">
        <v>0</v>
      </c>
      <c r="C278" s="639">
        <v>0</v>
      </c>
      <c r="D278" s="639">
        <v>0</v>
      </c>
      <c r="E278" s="639">
        <v>0</v>
      </c>
      <c r="F278" s="639">
        <v>1</v>
      </c>
      <c r="G278" s="576" t="str">
        <f aca="true" t="shared" si="6" ref="G278:G344">IF(OR(F278&lt;=0,E278=0),"*",F278/E278)</f>
        <v>*</v>
      </c>
      <c r="H278" s="258" t="s">
        <v>296</v>
      </c>
    </row>
    <row r="279" spans="1:8" ht="12.75">
      <c r="A279" s="230" t="s">
        <v>320</v>
      </c>
      <c r="B279" s="231">
        <v>3</v>
      </c>
      <c r="C279" s="231">
        <v>3</v>
      </c>
      <c r="D279" s="231">
        <v>3</v>
      </c>
      <c r="E279" s="231">
        <v>3</v>
      </c>
      <c r="F279" s="231">
        <v>2</v>
      </c>
      <c r="G279" s="576">
        <f t="shared" si="6"/>
        <v>0.6666666666666666</v>
      </c>
      <c r="H279" s="232" t="s">
        <v>283</v>
      </c>
    </row>
    <row r="280" spans="1:8" ht="12.75">
      <c r="A280" s="230" t="s">
        <v>320</v>
      </c>
      <c r="B280" s="233">
        <v>2</v>
      </c>
      <c r="C280" s="233">
        <v>2</v>
      </c>
      <c r="D280" s="233">
        <v>2</v>
      </c>
      <c r="E280" s="233">
        <v>2</v>
      </c>
      <c r="F280" s="233">
        <v>1</v>
      </c>
      <c r="G280" s="577">
        <f t="shared" si="6"/>
        <v>0.5</v>
      </c>
      <c r="H280" s="235" t="s">
        <v>284</v>
      </c>
    </row>
    <row r="281" spans="1:8" ht="12.75">
      <c r="A281" s="230" t="s">
        <v>320</v>
      </c>
      <c r="B281" s="233">
        <v>6</v>
      </c>
      <c r="C281" s="233">
        <v>6</v>
      </c>
      <c r="D281" s="233">
        <v>6</v>
      </c>
      <c r="E281" s="233">
        <v>6</v>
      </c>
      <c r="F281" s="233">
        <v>5</v>
      </c>
      <c r="G281" s="577">
        <f t="shared" si="6"/>
        <v>0.8333333333333334</v>
      </c>
      <c r="H281" s="235" t="s">
        <v>321</v>
      </c>
    </row>
    <row r="282" spans="1:8" ht="12.75">
      <c r="A282" s="230" t="s">
        <v>320</v>
      </c>
      <c r="B282" s="233">
        <v>0</v>
      </c>
      <c r="C282" s="233">
        <v>0</v>
      </c>
      <c r="D282" s="233">
        <v>0</v>
      </c>
      <c r="E282" s="233">
        <v>0</v>
      </c>
      <c r="F282" s="233">
        <v>0</v>
      </c>
      <c r="G282" s="577" t="str">
        <f t="shared" si="6"/>
        <v>*</v>
      </c>
      <c r="H282" s="235" t="s">
        <v>452</v>
      </c>
    </row>
    <row r="283" spans="1:8" ht="12.75">
      <c r="A283" s="230" t="s">
        <v>320</v>
      </c>
      <c r="B283" s="233">
        <v>65</v>
      </c>
      <c r="C283" s="233">
        <v>65</v>
      </c>
      <c r="D283" s="233">
        <v>65</v>
      </c>
      <c r="E283" s="233">
        <v>65</v>
      </c>
      <c r="F283" s="233">
        <v>60</v>
      </c>
      <c r="G283" s="577">
        <f t="shared" si="6"/>
        <v>0.9230769230769231</v>
      </c>
      <c r="H283" s="235" t="s">
        <v>269</v>
      </c>
    </row>
    <row r="284" spans="1:8" ht="12.75">
      <c r="A284" s="230" t="s">
        <v>320</v>
      </c>
      <c r="B284" s="233">
        <v>0</v>
      </c>
      <c r="C284" s="233">
        <v>0</v>
      </c>
      <c r="D284" s="233">
        <v>0</v>
      </c>
      <c r="E284" s="233">
        <v>0</v>
      </c>
      <c r="F284" s="233">
        <v>0</v>
      </c>
      <c r="G284" s="577" t="str">
        <f t="shared" si="6"/>
        <v>*</v>
      </c>
      <c r="H284" s="235" t="s">
        <v>322</v>
      </c>
    </row>
    <row r="285" spans="1:8" ht="12.75">
      <c r="A285" s="230" t="s">
        <v>320</v>
      </c>
      <c r="B285" s="233">
        <v>10</v>
      </c>
      <c r="C285" s="233">
        <v>10</v>
      </c>
      <c r="D285" s="233">
        <v>10</v>
      </c>
      <c r="E285" s="233">
        <v>10</v>
      </c>
      <c r="F285" s="233">
        <v>6</v>
      </c>
      <c r="G285" s="577">
        <f t="shared" si="6"/>
        <v>0.6</v>
      </c>
      <c r="H285" s="235" t="s">
        <v>503</v>
      </c>
    </row>
    <row r="286" spans="1:8" ht="12.75">
      <c r="A286" s="230" t="s">
        <v>320</v>
      </c>
      <c r="B286" s="233">
        <v>3</v>
      </c>
      <c r="C286" s="233">
        <v>3</v>
      </c>
      <c r="D286" s="233">
        <v>3</v>
      </c>
      <c r="E286" s="233">
        <v>3</v>
      </c>
      <c r="F286" s="233">
        <v>0</v>
      </c>
      <c r="G286" s="577" t="str">
        <f t="shared" si="6"/>
        <v>*</v>
      </c>
      <c r="H286" s="235" t="s">
        <v>273</v>
      </c>
    </row>
    <row r="287" spans="1:8" ht="12.75">
      <c r="A287" s="147" t="s">
        <v>323</v>
      </c>
      <c r="B287" s="233">
        <v>12</v>
      </c>
      <c r="C287" s="233">
        <v>12</v>
      </c>
      <c r="D287" s="233">
        <v>12</v>
      </c>
      <c r="E287" s="233">
        <v>12</v>
      </c>
      <c r="F287" s="233">
        <v>13</v>
      </c>
      <c r="G287" s="577">
        <f t="shared" si="6"/>
        <v>1.0833333333333333</v>
      </c>
      <c r="H287" s="235" t="s">
        <v>283</v>
      </c>
    </row>
    <row r="288" spans="1:8" ht="12.75">
      <c r="A288" s="147" t="s">
        <v>323</v>
      </c>
      <c r="B288" s="233">
        <v>10</v>
      </c>
      <c r="C288" s="233">
        <v>10</v>
      </c>
      <c r="D288" s="233">
        <v>10</v>
      </c>
      <c r="E288" s="233">
        <v>10</v>
      </c>
      <c r="F288" s="233">
        <v>12</v>
      </c>
      <c r="G288" s="577">
        <f t="shared" si="6"/>
        <v>1.2</v>
      </c>
      <c r="H288" s="235" t="s">
        <v>284</v>
      </c>
    </row>
    <row r="289" spans="1:8" ht="12.75">
      <c r="A289" s="147" t="s">
        <v>323</v>
      </c>
      <c r="B289" s="233">
        <v>90</v>
      </c>
      <c r="C289" s="233">
        <v>90</v>
      </c>
      <c r="D289" s="233">
        <v>90</v>
      </c>
      <c r="E289" s="233">
        <v>90</v>
      </c>
      <c r="F289" s="233">
        <v>54</v>
      </c>
      <c r="G289" s="577">
        <f t="shared" si="6"/>
        <v>0.6</v>
      </c>
      <c r="H289" s="235" t="s">
        <v>321</v>
      </c>
    </row>
    <row r="290" spans="1:8" ht="12.75">
      <c r="A290" s="147" t="s">
        <v>323</v>
      </c>
      <c r="B290" s="233">
        <v>8</v>
      </c>
      <c r="C290" s="233">
        <v>8</v>
      </c>
      <c r="D290" s="233">
        <v>8</v>
      </c>
      <c r="E290" s="233">
        <v>8</v>
      </c>
      <c r="F290" s="233">
        <v>6</v>
      </c>
      <c r="G290" s="577">
        <f t="shared" si="6"/>
        <v>0.75</v>
      </c>
      <c r="H290" s="235" t="s">
        <v>286</v>
      </c>
    </row>
    <row r="291" spans="1:8" ht="12.75">
      <c r="A291" s="147" t="s">
        <v>323</v>
      </c>
      <c r="B291" s="233">
        <v>8</v>
      </c>
      <c r="C291" s="233">
        <v>8</v>
      </c>
      <c r="D291" s="233">
        <v>8</v>
      </c>
      <c r="E291" s="233">
        <v>8</v>
      </c>
      <c r="F291" s="233">
        <v>6</v>
      </c>
      <c r="G291" s="577">
        <f t="shared" si="6"/>
        <v>0.75</v>
      </c>
      <c r="H291" s="235" t="s">
        <v>492</v>
      </c>
    </row>
    <row r="292" spans="1:8" ht="12.75">
      <c r="A292" s="147" t="s">
        <v>323</v>
      </c>
      <c r="B292" s="233">
        <v>5</v>
      </c>
      <c r="C292" s="233">
        <v>5</v>
      </c>
      <c r="D292" s="233">
        <v>5</v>
      </c>
      <c r="E292" s="233">
        <v>5</v>
      </c>
      <c r="F292" s="233">
        <v>5</v>
      </c>
      <c r="G292" s="577">
        <f t="shared" si="6"/>
        <v>1</v>
      </c>
      <c r="H292" s="235" t="s">
        <v>268</v>
      </c>
    </row>
    <row r="293" spans="1:8" ht="12.75">
      <c r="A293" s="147" t="s">
        <v>323</v>
      </c>
      <c r="B293" s="233">
        <v>150</v>
      </c>
      <c r="C293" s="233">
        <v>150</v>
      </c>
      <c r="D293" s="233">
        <v>150</v>
      </c>
      <c r="E293" s="233">
        <v>150</v>
      </c>
      <c r="F293" s="233">
        <v>150</v>
      </c>
      <c r="G293" s="577">
        <f t="shared" si="6"/>
        <v>1</v>
      </c>
      <c r="H293" s="235" t="s">
        <v>269</v>
      </c>
    </row>
    <row r="294" spans="1:8" ht="12.75">
      <c r="A294" s="147" t="s">
        <v>323</v>
      </c>
      <c r="B294" s="233">
        <v>18</v>
      </c>
      <c r="C294" s="233">
        <v>18</v>
      </c>
      <c r="D294" s="233">
        <v>18</v>
      </c>
      <c r="E294" s="233">
        <v>18</v>
      </c>
      <c r="F294" s="233">
        <v>21</v>
      </c>
      <c r="G294" s="577">
        <f t="shared" si="6"/>
        <v>1.1666666666666667</v>
      </c>
      <c r="H294" s="235" t="s">
        <v>322</v>
      </c>
    </row>
    <row r="295" spans="1:8" ht="12.75">
      <c r="A295" s="147" t="s">
        <v>323</v>
      </c>
      <c r="B295" s="233">
        <v>0</v>
      </c>
      <c r="C295" s="233">
        <v>0</v>
      </c>
      <c r="D295" s="233">
        <v>0</v>
      </c>
      <c r="E295" s="233">
        <v>0</v>
      </c>
      <c r="F295" s="233">
        <v>-2</v>
      </c>
      <c r="G295" s="577" t="str">
        <f t="shared" si="6"/>
        <v>*</v>
      </c>
      <c r="H295" s="235" t="s">
        <v>300</v>
      </c>
    </row>
    <row r="296" spans="1:8" ht="12.75">
      <c r="A296" s="147" t="s">
        <v>323</v>
      </c>
      <c r="B296" s="233">
        <v>0</v>
      </c>
      <c r="C296" s="233">
        <v>0</v>
      </c>
      <c r="D296" s="233">
        <v>0</v>
      </c>
      <c r="E296" s="233">
        <v>0</v>
      </c>
      <c r="F296" s="233">
        <v>1</v>
      </c>
      <c r="G296" s="577" t="str">
        <f t="shared" si="6"/>
        <v>*</v>
      </c>
      <c r="H296" s="235" t="s">
        <v>272</v>
      </c>
    </row>
    <row r="297" spans="1:8" ht="12.75">
      <c r="A297" s="147" t="s">
        <v>323</v>
      </c>
      <c r="B297" s="233">
        <v>30</v>
      </c>
      <c r="C297" s="233">
        <v>30</v>
      </c>
      <c r="D297" s="233">
        <v>30</v>
      </c>
      <c r="E297" s="233">
        <v>30</v>
      </c>
      <c r="F297" s="233">
        <v>28</v>
      </c>
      <c r="G297" s="577">
        <f t="shared" si="6"/>
        <v>0.9333333333333333</v>
      </c>
      <c r="H297" s="235" t="s">
        <v>503</v>
      </c>
    </row>
    <row r="298" spans="1:8" ht="12.75">
      <c r="A298" s="147" t="s">
        <v>323</v>
      </c>
      <c r="B298" s="233">
        <v>45</v>
      </c>
      <c r="C298" s="233">
        <v>45</v>
      </c>
      <c r="D298" s="233">
        <v>45</v>
      </c>
      <c r="E298" s="233">
        <v>45</v>
      </c>
      <c r="F298" s="233">
        <v>36</v>
      </c>
      <c r="G298" s="577">
        <f t="shared" si="6"/>
        <v>0.8</v>
      </c>
      <c r="H298" s="235" t="s">
        <v>324</v>
      </c>
    </row>
    <row r="299" spans="1:8" ht="12.75">
      <c r="A299" s="147" t="s">
        <v>323</v>
      </c>
      <c r="B299" s="233">
        <v>6</v>
      </c>
      <c r="C299" s="233">
        <v>6</v>
      </c>
      <c r="D299" s="233">
        <v>6</v>
      </c>
      <c r="E299" s="233">
        <v>6</v>
      </c>
      <c r="F299" s="233">
        <v>5</v>
      </c>
      <c r="G299" s="577">
        <f t="shared" si="6"/>
        <v>0.8333333333333334</v>
      </c>
      <c r="H299" s="235" t="s">
        <v>527</v>
      </c>
    </row>
    <row r="300" spans="1:8" ht="12.75">
      <c r="A300" s="147" t="s">
        <v>323</v>
      </c>
      <c r="B300" s="233">
        <v>12</v>
      </c>
      <c r="C300" s="233">
        <v>12</v>
      </c>
      <c r="D300" s="233">
        <v>12</v>
      </c>
      <c r="E300" s="233">
        <v>12</v>
      </c>
      <c r="F300" s="233">
        <v>12</v>
      </c>
      <c r="G300" s="577">
        <f t="shared" si="6"/>
        <v>1</v>
      </c>
      <c r="H300" s="235" t="s">
        <v>488</v>
      </c>
    </row>
    <row r="301" spans="1:8" ht="12.75">
      <c r="A301" s="147" t="s">
        <v>323</v>
      </c>
      <c r="B301" s="233">
        <v>1</v>
      </c>
      <c r="C301" s="233">
        <v>1</v>
      </c>
      <c r="D301" s="233">
        <v>1</v>
      </c>
      <c r="E301" s="233">
        <v>2</v>
      </c>
      <c r="F301" s="233">
        <v>2</v>
      </c>
      <c r="G301" s="577">
        <f t="shared" si="6"/>
        <v>1</v>
      </c>
      <c r="H301" s="235" t="s">
        <v>485</v>
      </c>
    </row>
    <row r="302" spans="1:8" ht="12.75">
      <c r="A302" s="147" t="s">
        <v>323</v>
      </c>
      <c r="B302" s="233">
        <v>4</v>
      </c>
      <c r="C302" s="233">
        <v>4</v>
      </c>
      <c r="D302" s="233">
        <v>4</v>
      </c>
      <c r="E302" s="233">
        <v>4</v>
      </c>
      <c r="F302" s="233">
        <v>4</v>
      </c>
      <c r="G302" s="577">
        <f t="shared" si="6"/>
        <v>1</v>
      </c>
      <c r="H302" s="235" t="s">
        <v>526</v>
      </c>
    </row>
    <row r="303" spans="1:8" ht="12.75">
      <c r="A303" s="147" t="s">
        <v>323</v>
      </c>
      <c r="B303" s="233">
        <v>0</v>
      </c>
      <c r="C303" s="233">
        <v>0</v>
      </c>
      <c r="D303" s="233">
        <v>6</v>
      </c>
      <c r="E303" s="233">
        <v>10</v>
      </c>
      <c r="F303" s="233">
        <v>9</v>
      </c>
      <c r="G303" s="577">
        <f t="shared" si="6"/>
        <v>0.9</v>
      </c>
      <c r="H303" s="235" t="s">
        <v>749</v>
      </c>
    </row>
    <row r="304" spans="1:8" ht="12.75">
      <c r="A304" s="147" t="s">
        <v>325</v>
      </c>
      <c r="B304" s="233">
        <v>95</v>
      </c>
      <c r="C304" s="233">
        <v>95</v>
      </c>
      <c r="D304" s="233">
        <v>95</v>
      </c>
      <c r="E304" s="233">
        <v>95</v>
      </c>
      <c r="F304" s="233">
        <v>77</v>
      </c>
      <c r="G304" s="577">
        <f t="shared" si="6"/>
        <v>0.8105263157894737</v>
      </c>
      <c r="H304" s="235" t="s">
        <v>269</v>
      </c>
    </row>
    <row r="305" spans="1:8" ht="12.75">
      <c r="A305" s="147" t="s">
        <v>325</v>
      </c>
      <c r="B305" s="233">
        <v>410</v>
      </c>
      <c r="C305" s="233">
        <v>410</v>
      </c>
      <c r="D305" s="233">
        <v>410</v>
      </c>
      <c r="E305" s="233">
        <v>410</v>
      </c>
      <c r="F305" s="233">
        <v>408</v>
      </c>
      <c r="G305" s="577">
        <f t="shared" si="6"/>
        <v>0.9951219512195122</v>
      </c>
      <c r="H305" s="235" t="s">
        <v>478</v>
      </c>
    </row>
    <row r="306" spans="1:8" ht="12.75">
      <c r="A306" s="147" t="s">
        <v>325</v>
      </c>
      <c r="B306" s="233">
        <v>5</v>
      </c>
      <c r="C306" s="233">
        <v>5</v>
      </c>
      <c r="D306" s="233">
        <v>5</v>
      </c>
      <c r="E306" s="233">
        <v>5</v>
      </c>
      <c r="F306" s="233">
        <v>3</v>
      </c>
      <c r="G306" s="577">
        <f t="shared" si="6"/>
        <v>0.6</v>
      </c>
      <c r="H306" s="235" t="s">
        <v>479</v>
      </c>
    </row>
    <row r="307" spans="1:8" ht="12.75">
      <c r="A307" s="147" t="s">
        <v>325</v>
      </c>
      <c r="B307" s="233">
        <v>0</v>
      </c>
      <c r="C307" s="233">
        <v>0</v>
      </c>
      <c r="D307" s="233">
        <v>0</v>
      </c>
      <c r="E307" s="233">
        <v>0</v>
      </c>
      <c r="F307" s="233">
        <v>0</v>
      </c>
      <c r="G307" s="577" t="str">
        <f t="shared" si="6"/>
        <v>*</v>
      </c>
      <c r="H307" s="235" t="s">
        <v>273</v>
      </c>
    </row>
    <row r="308" spans="1:8" ht="12.75">
      <c r="A308" s="147" t="s">
        <v>327</v>
      </c>
      <c r="B308" s="233">
        <v>150</v>
      </c>
      <c r="C308" s="233">
        <v>150</v>
      </c>
      <c r="D308" s="233">
        <v>150</v>
      </c>
      <c r="E308" s="233">
        <v>120</v>
      </c>
      <c r="F308" s="233">
        <v>120</v>
      </c>
      <c r="G308" s="577">
        <f t="shared" si="6"/>
        <v>1</v>
      </c>
      <c r="H308" s="235" t="s">
        <v>269</v>
      </c>
    </row>
    <row r="309" spans="1:8" ht="12.75">
      <c r="A309" s="147" t="s">
        <v>327</v>
      </c>
      <c r="B309" s="233">
        <v>0</v>
      </c>
      <c r="C309" s="233">
        <v>0</v>
      </c>
      <c r="D309" s="233">
        <v>0</v>
      </c>
      <c r="E309" s="233">
        <v>0</v>
      </c>
      <c r="F309" s="233">
        <v>27</v>
      </c>
      <c r="G309" s="577" t="str">
        <f t="shared" si="6"/>
        <v>*</v>
      </c>
      <c r="H309" s="235" t="s">
        <v>747</v>
      </c>
    </row>
    <row r="310" spans="1:8" ht="12.75">
      <c r="A310" s="147" t="s">
        <v>327</v>
      </c>
      <c r="B310" s="233">
        <v>75</v>
      </c>
      <c r="C310" s="233">
        <v>75</v>
      </c>
      <c r="D310" s="233">
        <v>75</v>
      </c>
      <c r="E310" s="233">
        <v>75</v>
      </c>
      <c r="F310" s="233">
        <v>0</v>
      </c>
      <c r="G310" s="577" t="str">
        <f t="shared" si="6"/>
        <v>*</v>
      </c>
      <c r="H310" s="235" t="s">
        <v>521</v>
      </c>
    </row>
    <row r="311" spans="1:8" ht="12.75">
      <c r="A311" s="147" t="s">
        <v>328</v>
      </c>
      <c r="B311" s="233">
        <v>0</v>
      </c>
      <c r="C311" s="233">
        <v>0</v>
      </c>
      <c r="D311" s="233">
        <v>0</v>
      </c>
      <c r="E311" s="233">
        <v>0</v>
      </c>
      <c r="F311" s="233">
        <v>1</v>
      </c>
      <c r="G311" s="577" t="str">
        <f t="shared" si="6"/>
        <v>*</v>
      </c>
      <c r="H311" s="235" t="s">
        <v>284</v>
      </c>
    </row>
    <row r="312" spans="1:8" ht="12.75">
      <c r="A312" s="147" t="s">
        <v>328</v>
      </c>
      <c r="B312" s="233">
        <v>0</v>
      </c>
      <c r="C312" s="233">
        <v>0</v>
      </c>
      <c r="D312" s="233">
        <v>0</v>
      </c>
      <c r="E312" s="233">
        <v>0</v>
      </c>
      <c r="F312" s="233">
        <v>9</v>
      </c>
      <c r="G312" s="577" t="str">
        <f t="shared" si="6"/>
        <v>*</v>
      </c>
      <c r="H312" s="235" t="s">
        <v>492</v>
      </c>
    </row>
    <row r="313" spans="1:8" ht="12.75">
      <c r="A313" s="147" t="s">
        <v>328</v>
      </c>
      <c r="B313" s="233">
        <v>10</v>
      </c>
      <c r="C313" s="233">
        <v>10</v>
      </c>
      <c r="D313" s="233">
        <v>10</v>
      </c>
      <c r="E313" s="233">
        <v>10</v>
      </c>
      <c r="F313" s="233">
        <v>0</v>
      </c>
      <c r="G313" s="577" t="str">
        <f t="shared" si="6"/>
        <v>*</v>
      </c>
      <c r="H313" s="235" t="s">
        <v>268</v>
      </c>
    </row>
    <row r="314" spans="1:8" ht="12.75">
      <c r="A314" s="147" t="s">
        <v>328</v>
      </c>
      <c r="B314" s="233">
        <v>35</v>
      </c>
      <c r="C314" s="233">
        <v>35</v>
      </c>
      <c r="D314" s="233">
        <v>35</v>
      </c>
      <c r="E314" s="233">
        <v>35</v>
      </c>
      <c r="F314" s="233">
        <v>42</v>
      </c>
      <c r="G314" s="577">
        <f t="shared" si="6"/>
        <v>1.2</v>
      </c>
      <c r="H314" s="235" t="s">
        <v>269</v>
      </c>
    </row>
    <row r="315" spans="1:8" ht="12.75">
      <c r="A315" s="147" t="s">
        <v>328</v>
      </c>
      <c r="B315" s="233">
        <v>5</v>
      </c>
      <c r="C315" s="233">
        <v>5</v>
      </c>
      <c r="D315" s="233">
        <v>5</v>
      </c>
      <c r="E315" s="233">
        <v>5</v>
      </c>
      <c r="F315" s="233">
        <v>0</v>
      </c>
      <c r="G315" s="577" t="str">
        <f t="shared" si="6"/>
        <v>*</v>
      </c>
      <c r="H315" s="235" t="s">
        <v>322</v>
      </c>
    </row>
    <row r="316" spans="1:8" ht="12.75">
      <c r="A316" s="147" t="s">
        <v>328</v>
      </c>
      <c r="B316" s="233">
        <v>5</v>
      </c>
      <c r="C316" s="233">
        <v>5</v>
      </c>
      <c r="D316" s="233">
        <v>5</v>
      </c>
      <c r="E316" s="233">
        <v>5</v>
      </c>
      <c r="F316" s="233">
        <v>5</v>
      </c>
      <c r="G316" s="577">
        <f t="shared" si="6"/>
        <v>1</v>
      </c>
      <c r="H316" s="235" t="s">
        <v>479</v>
      </c>
    </row>
    <row r="317" spans="1:8" ht="12.75">
      <c r="A317" s="147" t="s">
        <v>328</v>
      </c>
      <c r="B317" s="233">
        <v>20</v>
      </c>
      <c r="C317" s="233">
        <v>20</v>
      </c>
      <c r="D317" s="233">
        <v>20</v>
      </c>
      <c r="E317" s="233">
        <v>20</v>
      </c>
      <c r="F317" s="233">
        <v>2</v>
      </c>
      <c r="G317" s="577">
        <f t="shared" si="6"/>
        <v>0.1</v>
      </c>
      <c r="H317" s="235" t="s">
        <v>324</v>
      </c>
    </row>
    <row r="318" spans="1:8" ht="12.75">
      <c r="A318" s="147" t="s">
        <v>328</v>
      </c>
      <c r="B318" s="233">
        <v>0</v>
      </c>
      <c r="C318" s="233">
        <v>0</v>
      </c>
      <c r="D318" s="233">
        <v>0</v>
      </c>
      <c r="E318" s="233">
        <v>0</v>
      </c>
      <c r="F318" s="233">
        <v>1</v>
      </c>
      <c r="G318" s="577" t="str">
        <f t="shared" si="6"/>
        <v>*</v>
      </c>
      <c r="H318" s="235" t="s">
        <v>529</v>
      </c>
    </row>
    <row r="319" spans="1:8" ht="12.75">
      <c r="A319" s="147" t="s">
        <v>826</v>
      </c>
      <c r="B319" s="233">
        <v>50</v>
      </c>
      <c r="C319" s="233">
        <v>50</v>
      </c>
      <c r="D319" s="233">
        <v>50</v>
      </c>
      <c r="E319" s="233">
        <v>90</v>
      </c>
      <c r="F319" s="233">
        <v>75</v>
      </c>
      <c r="G319" s="577">
        <f t="shared" si="6"/>
        <v>0.8333333333333334</v>
      </c>
      <c r="H319" s="235" t="s">
        <v>269</v>
      </c>
    </row>
    <row r="320" spans="1:8" ht="12.75">
      <c r="A320" s="147" t="s">
        <v>826</v>
      </c>
      <c r="B320" s="233">
        <v>10</v>
      </c>
      <c r="C320" s="233">
        <v>10</v>
      </c>
      <c r="D320" s="233">
        <v>10</v>
      </c>
      <c r="E320" s="233">
        <v>15</v>
      </c>
      <c r="F320" s="233">
        <v>18</v>
      </c>
      <c r="G320" s="577">
        <f t="shared" si="6"/>
        <v>1.2</v>
      </c>
      <c r="H320" s="235" t="s">
        <v>321</v>
      </c>
    </row>
    <row r="321" spans="1:8" ht="12.75">
      <c r="A321" s="147" t="s">
        <v>826</v>
      </c>
      <c r="B321" s="237">
        <v>0</v>
      </c>
      <c r="C321" s="237">
        <v>0</v>
      </c>
      <c r="D321" s="237">
        <v>0</v>
      </c>
      <c r="E321" s="237">
        <v>0</v>
      </c>
      <c r="F321" s="237">
        <v>12</v>
      </c>
      <c r="G321" s="577" t="str">
        <f t="shared" si="6"/>
        <v>*</v>
      </c>
      <c r="H321" s="235" t="s">
        <v>538</v>
      </c>
    </row>
    <row r="322" spans="1:8" ht="12.75">
      <c r="A322" s="147" t="s">
        <v>826</v>
      </c>
      <c r="B322" s="237">
        <v>8</v>
      </c>
      <c r="C322" s="237">
        <v>8</v>
      </c>
      <c r="D322" s="237">
        <v>8</v>
      </c>
      <c r="E322" s="237">
        <v>13</v>
      </c>
      <c r="F322" s="237">
        <v>14</v>
      </c>
      <c r="G322" s="578">
        <f t="shared" si="6"/>
        <v>1.0769230769230769</v>
      </c>
      <c r="H322" s="238" t="s">
        <v>322</v>
      </c>
    </row>
    <row r="323" spans="1:8" ht="12.75">
      <c r="A323" s="147" t="s">
        <v>826</v>
      </c>
      <c r="B323" s="233">
        <v>20</v>
      </c>
      <c r="C323" s="233">
        <v>20</v>
      </c>
      <c r="D323" s="233">
        <v>20</v>
      </c>
      <c r="E323" s="233">
        <v>20</v>
      </c>
      <c r="F323" s="233">
        <v>9</v>
      </c>
      <c r="G323" s="577">
        <f t="shared" si="6"/>
        <v>0.45</v>
      </c>
      <c r="H323" s="235" t="s">
        <v>503</v>
      </c>
    </row>
    <row r="324" spans="1:8" ht="12.75">
      <c r="A324" s="147" t="s">
        <v>826</v>
      </c>
      <c r="B324" s="233">
        <v>0</v>
      </c>
      <c r="C324" s="233">
        <v>0</v>
      </c>
      <c r="D324" s="233">
        <v>0</v>
      </c>
      <c r="E324" s="233">
        <v>0</v>
      </c>
      <c r="F324" s="233">
        <v>0</v>
      </c>
      <c r="G324" s="577" t="str">
        <f t="shared" si="6"/>
        <v>*</v>
      </c>
      <c r="H324" s="235" t="s">
        <v>324</v>
      </c>
    </row>
    <row r="325" spans="1:8" ht="12.75">
      <c r="A325" s="147" t="s">
        <v>329</v>
      </c>
      <c r="B325" s="233">
        <v>30</v>
      </c>
      <c r="C325" s="233">
        <v>30</v>
      </c>
      <c r="D325" s="233">
        <v>30</v>
      </c>
      <c r="E325" s="233">
        <v>30</v>
      </c>
      <c r="F325" s="233">
        <v>13</v>
      </c>
      <c r="G325" s="577">
        <f t="shared" si="6"/>
        <v>0.43333333333333335</v>
      </c>
      <c r="H325" s="235" t="s">
        <v>316</v>
      </c>
    </row>
    <row r="326" spans="1:8" ht="12.75">
      <c r="A326" s="147" t="s">
        <v>329</v>
      </c>
      <c r="B326" s="233">
        <v>5</v>
      </c>
      <c r="C326" s="233">
        <v>5</v>
      </c>
      <c r="D326" s="233">
        <v>5</v>
      </c>
      <c r="E326" s="233">
        <v>5</v>
      </c>
      <c r="F326" s="233">
        <v>0</v>
      </c>
      <c r="G326" s="577" t="str">
        <f t="shared" si="6"/>
        <v>*</v>
      </c>
      <c r="H326" s="235" t="s">
        <v>528</v>
      </c>
    </row>
    <row r="327" spans="1:8" ht="12.75">
      <c r="A327" s="147" t="s">
        <v>329</v>
      </c>
      <c r="B327" s="233">
        <v>10</v>
      </c>
      <c r="C327" s="233">
        <v>10</v>
      </c>
      <c r="D327" s="233">
        <v>10</v>
      </c>
      <c r="E327" s="233">
        <v>10</v>
      </c>
      <c r="F327" s="233">
        <v>5</v>
      </c>
      <c r="G327" s="577">
        <f t="shared" si="6"/>
        <v>0.5</v>
      </c>
      <c r="H327" s="235" t="s">
        <v>296</v>
      </c>
    </row>
    <row r="328" spans="1:8" ht="12.75">
      <c r="A328" s="147" t="s">
        <v>329</v>
      </c>
      <c r="B328" s="233">
        <v>0</v>
      </c>
      <c r="C328" s="233">
        <v>0</v>
      </c>
      <c r="D328" s="233">
        <v>0</v>
      </c>
      <c r="E328" s="233">
        <v>0</v>
      </c>
      <c r="F328" s="233">
        <v>0</v>
      </c>
      <c r="G328" s="577" t="str">
        <f t="shared" si="6"/>
        <v>*</v>
      </c>
      <c r="H328" s="235" t="s">
        <v>522</v>
      </c>
    </row>
    <row r="329" spans="1:8" ht="12.75">
      <c r="A329" s="147" t="s">
        <v>329</v>
      </c>
      <c r="B329" s="233">
        <v>60</v>
      </c>
      <c r="C329" s="233">
        <v>60</v>
      </c>
      <c r="D329" s="233">
        <v>25</v>
      </c>
      <c r="E329" s="233">
        <v>25</v>
      </c>
      <c r="F329" s="233">
        <v>27</v>
      </c>
      <c r="G329" s="577">
        <f t="shared" si="6"/>
        <v>1.08</v>
      </c>
      <c r="H329" s="235" t="s">
        <v>283</v>
      </c>
    </row>
    <row r="330" spans="1:8" ht="12.75">
      <c r="A330" s="147" t="s">
        <v>329</v>
      </c>
      <c r="B330" s="233">
        <v>60</v>
      </c>
      <c r="C330" s="233">
        <v>60</v>
      </c>
      <c r="D330" s="233">
        <v>60</v>
      </c>
      <c r="E330" s="233">
        <v>38</v>
      </c>
      <c r="F330" s="233">
        <v>24</v>
      </c>
      <c r="G330" s="577">
        <f t="shared" si="6"/>
        <v>0.631578947368421</v>
      </c>
      <c r="H330" s="235" t="s">
        <v>284</v>
      </c>
    </row>
    <row r="331" spans="1:8" ht="12.75">
      <c r="A331" s="147" t="s">
        <v>329</v>
      </c>
      <c r="B331" s="233">
        <v>106</v>
      </c>
      <c r="C331" s="233">
        <v>106</v>
      </c>
      <c r="D331" s="233">
        <v>106</v>
      </c>
      <c r="E331" s="233">
        <v>106</v>
      </c>
      <c r="F331" s="233">
        <v>119</v>
      </c>
      <c r="G331" s="577">
        <f t="shared" si="6"/>
        <v>1.1226415094339623</v>
      </c>
      <c r="H331" s="235" t="s">
        <v>321</v>
      </c>
    </row>
    <row r="332" spans="1:8" ht="12.75">
      <c r="A332" s="147" t="s">
        <v>329</v>
      </c>
      <c r="B332" s="233">
        <v>40</v>
      </c>
      <c r="C332" s="233">
        <v>40</v>
      </c>
      <c r="D332" s="233">
        <v>40</v>
      </c>
      <c r="E332" s="233">
        <v>62</v>
      </c>
      <c r="F332" s="233">
        <v>68</v>
      </c>
      <c r="G332" s="577">
        <f t="shared" si="6"/>
        <v>1.096774193548387</v>
      </c>
      <c r="H332" s="235" t="s">
        <v>286</v>
      </c>
    </row>
    <row r="333" spans="1:8" ht="12.75">
      <c r="A333" s="147" t="s">
        <v>329</v>
      </c>
      <c r="B333" s="233">
        <v>0</v>
      </c>
      <c r="C333" s="233">
        <v>0</v>
      </c>
      <c r="D333" s="233">
        <v>0</v>
      </c>
      <c r="E333" s="233">
        <v>0</v>
      </c>
      <c r="F333" s="233">
        <v>0</v>
      </c>
      <c r="G333" s="577" t="str">
        <f t="shared" si="6"/>
        <v>*</v>
      </c>
      <c r="H333" s="235" t="s">
        <v>523</v>
      </c>
    </row>
    <row r="334" spans="1:8" ht="12.75">
      <c r="A334" s="147" t="s">
        <v>329</v>
      </c>
      <c r="B334" s="233">
        <v>0</v>
      </c>
      <c r="C334" s="233">
        <v>0</v>
      </c>
      <c r="D334" s="233">
        <v>0</v>
      </c>
      <c r="E334" s="233">
        <v>0</v>
      </c>
      <c r="F334" s="233">
        <v>0</v>
      </c>
      <c r="G334" s="577" t="str">
        <f t="shared" si="6"/>
        <v>*</v>
      </c>
      <c r="H334" s="235" t="s">
        <v>524</v>
      </c>
    </row>
    <row r="335" spans="1:8" ht="12.75">
      <c r="A335" s="147" t="s">
        <v>329</v>
      </c>
      <c r="B335" s="233">
        <v>210</v>
      </c>
      <c r="C335" s="233">
        <v>243</v>
      </c>
      <c r="D335" s="233">
        <v>243</v>
      </c>
      <c r="E335" s="233">
        <v>250</v>
      </c>
      <c r="F335" s="233">
        <v>275</v>
      </c>
      <c r="G335" s="577">
        <f t="shared" si="6"/>
        <v>1.1</v>
      </c>
      <c r="H335" s="235" t="s">
        <v>492</v>
      </c>
    </row>
    <row r="336" spans="1:8" ht="12.75">
      <c r="A336" s="147" t="s">
        <v>329</v>
      </c>
      <c r="B336" s="233">
        <v>0</v>
      </c>
      <c r="C336" s="233">
        <v>0</v>
      </c>
      <c r="D336" s="233">
        <v>0</v>
      </c>
      <c r="E336" s="233">
        <v>2</v>
      </c>
      <c r="F336" s="233">
        <v>2</v>
      </c>
      <c r="G336" s="577">
        <f t="shared" si="6"/>
        <v>1</v>
      </c>
      <c r="H336" s="235" t="s">
        <v>293</v>
      </c>
    </row>
    <row r="337" spans="1:8" ht="12.75">
      <c r="A337" s="147" t="s">
        <v>329</v>
      </c>
      <c r="B337" s="233">
        <v>5</v>
      </c>
      <c r="C337" s="233">
        <v>5</v>
      </c>
      <c r="D337" s="233">
        <v>5</v>
      </c>
      <c r="E337" s="233">
        <v>5</v>
      </c>
      <c r="F337" s="233">
        <v>4</v>
      </c>
      <c r="G337" s="577">
        <f t="shared" si="6"/>
        <v>0.8</v>
      </c>
      <c r="H337" s="235" t="s">
        <v>538</v>
      </c>
    </row>
    <row r="338" spans="1:8" ht="12.75">
      <c r="A338" s="147" t="s">
        <v>329</v>
      </c>
      <c r="B338" s="233">
        <v>49</v>
      </c>
      <c r="C338" s="233">
        <v>49</v>
      </c>
      <c r="D338" s="233">
        <v>49</v>
      </c>
      <c r="E338" s="233">
        <v>59</v>
      </c>
      <c r="F338" s="233">
        <v>60</v>
      </c>
      <c r="G338" s="577">
        <f t="shared" si="6"/>
        <v>1.0169491525423728</v>
      </c>
      <c r="H338" s="235" t="s">
        <v>275</v>
      </c>
    </row>
    <row r="339" spans="1:8" ht="12.75">
      <c r="A339" s="147" t="s">
        <v>329</v>
      </c>
      <c r="B339" s="233">
        <v>7</v>
      </c>
      <c r="C339" s="233">
        <v>7</v>
      </c>
      <c r="D339" s="233">
        <v>25</v>
      </c>
      <c r="E339" s="233">
        <v>32</v>
      </c>
      <c r="F339" s="233">
        <v>34</v>
      </c>
      <c r="G339" s="577">
        <f t="shared" si="6"/>
        <v>1.0625</v>
      </c>
      <c r="H339" s="235" t="s">
        <v>268</v>
      </c>
    </row>
    <row r="340" spans="1:8" ht="12.75">
      <c r="A340" s="147" t="s">
        <v>329</v>
      </c>
      <c r="B340" s="233">
        <v>190</v>
      </c>
      <c r="C340" s="233">
        <v>190</v>
      </c>
      <c r="D340" s="233">
        <v>190</v>
      </c>
      <c r="E340" s="233">
        <v>150</v>
      </c>
      <c r="F340" s="233">
        <v>138</v>
      </c>
      <c r="G340" s="577">
        <f t="shared" si="6"/>
        <v>0.92</v>
      </c>
      <c r="H340" s="235" t="s">
        <v>269</v>
      </c>
    </row>
    <row r="341" spans="1:8" ht="12.75">
      <c r="A341" s="147" t="s">
        <v>329</v>
      </c>
      <c r="B341" s="233">
        <v>90</v>
      </c>
      <c r="C341" s="233">
        <v>90</v>
      </c>
      <c r="D341" s="233">
        <v>90</v>
      </c>
      <c r="E341" s="233">
        <v>106</v>
      </c>
      <c r="F341" s="233">
        <v>54</v>
      </c>
      <c r="G341" s="577">
        <f t="shared" si="6"/>
        <v>0.5094339622641509</v>
      </c>
      <c r="H341" s="235" t="s">
        <v>478</v>
      </c>
    </row>
    <row r="342" spans="1:8" ht="12.75">
      <c r="A342" s="147" t="s">
        <v>329</v>
      </c>
      <c r="B342" s="233">
        <v>30</v>
      </c>
      <c r="C342" s="233">
        <v>30</v>
      </c>
      <c r="D342" s="233">
        <v>30</v>
      </c>
      <c r="E342" s="233">
        <v>30</v>
      </c>
      <c r="F342" s="233">
        <v>85</v>
      </c>
      <c r="G342" s="577">
        <f t="shared" si="6"/>
        <v>2.8333333333333335</v>
      </c>
      <c r="H342" s="235" t="s">
        <v>322</v>
      </c>
    </row>
    <row r="343" spans="1:8" ht="12.75">
      <c r="A343" s="147" t="s">
        <v>329</v>
      </c>
      <c r="B343" s="233">
        <v>30</v>
      </c>
      <c r="C343" s="233">
        <v>30</v>
      </c>
      <c r="D343" s="233">
        <v>30</v>
      </c>
      <c r="E343" s="233">
        <v>37</v>
      </c>
      <c r="F343" s="233">
        <v>41</v>
      </c>
      <c r="G343" s="577">
        <f t="shared" si="6"/>
        <v>1.1081081081081081</v>
      </c>
      <c r="H343" s="235" t="s">
        <v>291</v>
      </c>
    </row>
    <row r="344" spans="1:8" ht="12.75">
      <c r="A344" s="147" t="s">
        <v>329</v>
      </c>
      <c r="B344" s="233">
        <v>10</v>
      </c>
      <c r="C344" s="233">
        <v>10</v>
      </c>
      <c r="D344" s="233">
        <v>10</v>
      </c>
      <c r="E344" s="233">
        <v>10</v>
      </c>
      <c r="F344" s="233">
        <v>8</v>
      </c>
      <c r="G344" s="577">
        <f t="shared" si="6"/>
        <v>0.8</v>
      </c>
      <c r="H344" s="235" t="s">
        <v>330</v>
      </c>
    </row>
    <row r="345" spans="1:8" ht="12.75">
      <c r="A345" s="147" t="s">
        <v>329</v>
      </c>
      <c r="B345" s="233">
        <v>25</v>
      </c>
      <c r="C345" s="233">
        <v>25</v>
      </c>
      <c r="D345" s="233">
        <v>25</v>
      </c>
      <c r="E345" s="233">
        <v>38</v>
      </c>
      <c r="F345" s="233">
        <v>80</v>
      </c>
      <c r="G345" s="577">
        <f aca="true" t="shared" si="7" ref="G345:G365">IF(OR(F345&lt;=0,E345=0),"*",F345/E345)</f>
        <v>2.1052631578947367</v>
      </c>
      <c r="H345" s="235" t="s">
        <v>300</v>
      </c>
    </row>
    <row r="346" spans="1:8" ht="12.75">
      <c r="A346" s="147" t="s">
        <v>329</v>
      </c>
      <c r="B346" s="233">
        <v>100</v>
      </c>
      <c r="C346" s="233">
        <v>100</v>
      </c>
      <c r="D346" s="233">
        <v>100</v>
      </c>
      <c r="E346" s="233">
        <v>100</v>
      </c>
      <c r="F346" s="233">
        <v>122</v>
      </c>
      <c r="G346" s="577">
        <f t="shared" si="7"/>
        <v>1.22</v>
      </c>
      <c r="H346" s="235" t="s">
        <v>525</v>
      </c>
    </row>
    <row r="347" spans="1:8" ht="12.75">
      <c r="A347" s="147" t="s">
        <v>329</v>
      </c>
      <c r="B347" s="233">
        <v>100</v>
      </c>
      <c r="C347" s="233">
        <v>100</v>
      </c>
      <c r="D347" s="233">
        <v>100</v>
      </c>
      <c r="E347" s="233">
        <v>100</v>
      </c>
      <c r="F347" s="233">
        <v>13</v>
      </c>
      <c r="G347" s="577">
        <f t="shared" si="7"/>
        <v>0.13</v>
      </c>
      <c r="H347" s="235" t="s">
        <v>521</v>
      </c>
    </row>
    <row r="348" spans="1:8" ht="12.75">
      <c r="A348" s="147" t="s">
        <v>329</v>
      </c>
      <c r="B348" s="233">
        <v>2</v>
      </c>
      <c r="C348" s="233">
        <v>2</v>
      </c>
      <c r="D348" s="233">
        <v>2</v>
      </c>
      <c r="E348" s="233">
        <v>2</v>
      </c>
      <c r="F348" s="233">
        <v>2</v>
      </c>
      <c r="G348" s="577">
        <f t="shared" si="7"/>
        <v>1</v>
      </c>
      <c r="H348" s="235" t="s">
        <v>272</v>
      </c>
    </row>
    <row r="349" spans="1:8" ht="12.75">
      <c r="A349" s="147" t="s">
        <v>329</v>
      </c>
      <c r="B349" s="233">
        <v>0</v>
      </c>
      <c r="C349" s="233">
        <v>0</v>
      </c>
      <c r="D349" s="233">
        <v>0</v>
      </c>
      <c r="E349" s="233">
        <v>0</v>
      </c>
      <c r="F349" s="233">
        <v>1</v>
      </c>
      <c r="G349" s="577" t="str">
        <f t="shared" si="7"/>
        <v>*</v>
      </c>
      <c r="H349" s="235" t="s">
        <v>786</v>
      </c>
    </row>
    <row r="350" spans="1:8" ht="12.75">
      <c r="A350" s="147" t="s">
        <v>329</v>
      </c>
      <c r="B350" s="233">
        <v>180</v>
      </c>
      <c r="C350" s="233">
        <v>180</v>
      </c>
      <c r="D350" s="233">
        <v>180</v>
      </c>
      <c r="E350" s="233">
        <v>180</v>
      </c>
      <c r="F350" s="233">
        <v>170</v>
      </c>
      <c r="G350" s="577">
        <f t="shared" si="7"/>
        <v>0.9444444444444444</v>
      </c>
      <c r="H350" s="235" t="s">
        <v>479</v>
      </c>
    </row>
    <row r="351" spans="1:8" ht="12.75">
      <c r="A351" s="147" t="s">
        <v>329</v>
      </c>
      <c r="B351" s="233">
        <v>15</v>
      </c>
      <c r="C351" s="233">
        <v>15</v>
      </c>
      <c r="D351" s="233">
        <v>15</v>
      </c>
      <c r="E351" s="233">
        <v>15</v>
      </c>
      <c r="F351" s="233">
        <v>13</v>
      </c>
      <c r="G351" s="577">
        <f t="shared" si="7"/>
        <v>0.8666666666666667</v>
      </c>
      <c r="H351" s="235" t="s">
        <v>506</v>
      </c>
    </row>
    <row r="352" spans="1:8" ht="12.75">
      <c r="A352" s="147" t="s">
        <v>329</v>
      </c>
      <c r="B352" s="233">
        <v>15</v>
      </c>
      <c r="C352" s="233">
        <v>15</v>
      </c>
      <c r="D352" s="233">
        <v>15</v>
      </c>
      <c r="E352" s="233">
        <v>15</v>
      </c>
      <c r="F352" s="233">
        <v>21</v>
      </c>
      <c r="G352" s="577">
        <f t="shared" si="7"/>
        <v>1.4</v>
      </c>
      <c r="H352" s="235" t="s">
        <v>474</v>
      </c>
    </row>
    <row r="353" spans="1:8" ht="12.75">
      <c r="A353" s="147" t="s">
        <v>329</v>
      </c>
      <c r="B353" s="233">
        <v>105</v>
      </c>
      <c r="C353" s="233">
        <v>105</v>
      </c>
      <c r="D353" s="233">
        <v>105</v>
      </c>
      <c r="E353" s="233">
        <v>121</v>
      </c>
      <c r="F353" s="233">
        <v>219</v>
      </c>
      <c r="G353" s="577">
        <f t="shared" si="7"/>
        <v>1.8099173553719008</v>
      </c>
      <c r="H353" s="235" t="s">
        <v>324</v>
      </c>
    </row>
    <row r="354" spans="1:8" ht="12.75">
      <c r="A354" s="147" t="s">
        <v>329</v>
      </c>
      <c r="B354" s="233">
        <v>1700</v>
      </c>
      <c r="C354" s="233">
        <v>1700</v>
      </c>
      <c r="D354" s="233">
        <v>1700</v>
      </c>
      <c r="E354" s="233">
        <v>1700</v>
      </c>
      <c r="F354" s="233">
        <v>1608</v>
      </c>
      <c r="G354" s="577">
        <f t="shared" si="7"/>
        <v>0.9458823529411765</v>
      </c>
      <c r="H354" s="235" t="s">
        <v>461</v>
      </c>
    </row>
    <row r="355" spans="1:8" ht="12.75">
      <c r="A355" s="147" t="s">
        <v>329</v>
      </c>
      <c r="B355" s="233">
        <v>20</v>
      </c>
      <c r="C355" s="233">
        <v>20</v>
      </c>
      <c r="D355" s="233">
        <v>20</v>
      </c>
      <c r="E355" s="233">
        <v>20</v>
      </c>
      <c r="F355" s="233">
        <v>11</v>
      </c>
      <c r="G355" s="577">
        <f t="shared" si="7"/>
        <v>0.55</v>
      </c>
      <c r="H355" s="235" t="s">
        <v>486</v>
      </c>
    </row>
    <row r="356" spans="1:8" ht="12.75">
      <c r="A356" s="147" t="s">
        <v>329</v>
      </c>
      <c r="B356" s="233">
        <v>100</v>
      </c>
      <c r="C356" s="233">
        <v>100</v>
      </c>
      <c r="D356" s="233">
        <v>100</v>
      </c>
      <c r="E356" s="233">
        <v>100</v>
      </c>
      <c r="F356" s="233">
        <v>41</v>
      </c>
      <c r="G356" s="577">
        <f t="shared" si="7"/>
        <v>0.41</v>
      </c>
      <c r="H356" s="235" t="s">
        <v>472</v>
      </c>
    </row>
    <row r="357" spans="1:8" ht="12.75">
      <c r="A357" s="147" t="s">
        <v>329</v>
      </c>
      <c r="B357" s="233">
        <v>50</v>
      </c>
      <c r="C357" s="233">
        <v>50</v>
      </c>
      <c r="D357" s="233">
        <v>50</v>
      </c>
      <c r="E357" s="233">
        <v>7</v>
      </c>
      <c r="F357" s="233">
        <v>6</v>
      </c>
      <c r="G357" s="577">
        <f t="shared" si="7"/>
        <v>0.8571428571428571</v>
      </c>
      <c r="H357" s="235" t="s">
        <v>607</v>
      </c>
    </row>
    <row r="358" spans="1:8" ht="12.75">
      <c r="A358" s="147" t="s">
        <v>329</v>
      </c>
      <c r="B358" s="233">
        <v>0</v>
      </c>
      <c r="C358" s="233">
        <v>0</v>
      </c>
      <c r="D358" s="233">
        <v>0</v>
      </c>
      <c r="E358" s="233">
        <v>0</v>
      </c>
      <c r="F358" s="233">
        <v>9</v>
      </c>
      <c r="G358" s="577" t="str">
        <f t="shared" si="7"/>
        <v>*</v>
      </c>
      <c r="H358" s="235" t="s">
        <v>495</v>
      </c>
    </row>
    <row r="359" spans="1:8" ht="12.75">
      <c r="A359" s="147" t="s">
        <v>329</v>
      </c>
      <c r="B359" s="233">
        <v>70</v>
      </c>
      <c r="C359" s="233">
        <v>70</v>
      </c>
      <c r="D359" s="233">
        <v>70</v>
      </c>
      <c r="E359" s="233">
        <v>66</v>
      </c>
      <c r="F359" s="233">
        <v>82</v>
      </c>
      <c r="G359" s="577">
        <f t="shared" si="7"/>
        <v>1.2424242424242424</v>
      </c>
      <c r="H359" s="235" t="s">
        <v>529</v>
      </c>
    </row>
    <row r="360" spans="1:8" ht="12.75">
      <c r="A360" s="147" t="s">
        <v>329</v>
      </c>
      <c r="B360" s="233">
        <v>59</v>
      </c>
      <c r="C360" s="233">
        <v>59</v>
      </c>
      <c r="D360" s="233">
        <v>59</v>
      </c>
      <c r="E360" s="233">
        <v>53</v>
      </c>
      <c r="F360" s="233">
        <v>31</v>
      </c>
      <c r="G360" s="577">
        <f t="shared" si="7"/>
        <v>0.5849056603773585</v>
      </c>
      <c r="H360" s="235" t="s">
        <v>485</v>
      </c>
    </row>
    <row r="361" spans="1:8" ht="12.75">
      <c r="A361" s="147" t="s">
        <v>329</v>
      </c>
      <c r="B361" s="233">
        <v>0</v>
      </c>
      <c r="C361" s="233">
        <v>0</v>
      </c>
      <c r="D361" s="233">
        <v>0</v>
      </c>
      <c r="E361" s="233">
        <v>30</v>
      </c>
      <c r="F361" s="233">
        <v>18</v>
      </c>
      <c r="G361" s="577">
        <f t="shared" si="7"/>
        <v>0.6</v>
      </c>
      <c r="H361" s="235" t="s">
        <v>734</v>
      </c>
    </row>
    <row r="362" spans="1:8" ht="12.75">
      <c r="A362" s="147" t="s">
        <v>329</v>
      </c>
      <c r="B362" s="285">
        <v>8</v>
      </c>
      <c r="C362" s="285">
        <v>8</v>
      </c>
      <c r="D362" s="285">
        <v>8</v>
      </c>
      <c r="E362" s="285">
        <v>41</v>
      </c>
      <c r="F362" s="285">
        <v>41</v>
      </c>
      <c r="G362" s="601">
        <f t="shared" si="7"/>
        <v>1</v>
      </c>
      <c r="H362" s="235" t="s">
        <v>526</v>
      </c>
    </row>
    <row r="363" spans="1:8" ht="12.75">
      <c r="A363" s="147" t="s">
        <v>329</v>
      </c>
      <c r="B363" s="285">
        <v>0</v>
      </c>
      <c r="C363" s="285">
        <v>0</v>
      </c>
      <c r="D363" s="285">
        <v>0</v>
      </c>
      <c r="E363" s="285">
        <v>0</v>
      </c>
      <c r="F363" s="285">
        <v>36</v>
      </c>
      <c r="G363" s="601" t="str">
        <f t="shared" si="7"/>
        <v>*</v>
      </c>
      <c r="H363" s="235" t="s">
        <v>748</v>
      </c>
    </row>
    <row r="364" spans="1:8" ht="13.5" thickBot="1">
      <c r="A364" s="147" t="s">
        <v>329</v>
      </c>
      <c r="B364" s="600">
        <v>0</v>
      </c>
      <c r="C364" s="600">
        <v>0</v>
      </c>
      <c r="D364" s="600">
        <v>60</v>
      </c>
      <c r="E364" s="600">
        <v>76</v>
      </c>
      <c r="F364" s="600">
        <v>76</v>
      </c>
      <c r="G364" s="601">
        <f t="shared" si="7"/>
        <v>1</v>
      </c>
      <c r="H364" s="243" t="s">
        <v>749</v>
      </c>
    </row>
    <row r="365" spans="1:8" s="2" customFormat="1" ht="13.5" thickBot="1">
      <c r="A365" s="170" t="s">
        <v>235</v>
      </c>
      <c r="B365" s="163">
        <f>SUM(B279:B364)</f>
        <v>4867</v>
      </c>
      <c r="C365" s="163">
        <f>SUM(C279:C364)</f>
        <v>4900</v>
      </c>
      <c r="D365" s="163">
        <f>SUM(D279:D364)</f>
        <v>4949</v>
      </c>
      <c r="E365" s="163">
        <f>SUM(E279:E364)</f>
        <v>5038</v>
      </c>
      <c r="F365" s="565">
        <f>SUM(F278:F364)</f>
        <v>4817</v>
      </c>
      <c r="G365" s="582">
        <f t="shared" si="7"/>
        <v>0.9561333862643906</v>
      </c>
      <c r="H365" s="174"/>
    </row>
    <row r="366" spans="1:7" s="2" customFormat="1" ht="12.75">
      <c r="A366" s="9"/>
      <c r="B366" s="135"/>
      <c r="C366" s="135"/>
      <c r="D366" s="135"/>
      <c r="E366" s="135"/>
      <c r="F366" s="135"/>
      <c r="G366" s="135"/>
    </row>
    <row r="367" spans="1:7" ht="19.5" thickBot="1">
      <c r="A367" s="1" t="s">
        <v>331</v>
      </c>
      <c r="B367" s="136"/>
      <c r="C367" s="136"/>
      <c r="D367" s="136"/>
      <c r="E367" s="136"/>
      <c r="F367" s="136"/>
      <c r="G367" s="136"/>
    </row>
    <row r="368" spans="1:8" ht="12.75">
      <c r="A368" s="164" t="s">
        <v>249</v>
      </c>
      <c r="B368" s="161" t="s">
        <v>250</v>
      </c>
      <c r="C368" s="161" t="s">
        <v>763</v>
      </c>
      <c r="D368" s="161" t="s">
        <v>782</v>
      </c>
      <c r="E368" s="161" t="s">
        <v>790</v>
      </c>
      <c r="F368" s="161" t="s">
        <v>718</v>
      </c>
      <c r="G368" s="161" t="s">
        <v>726</v>
      </c>
      <c r="H368" s="164" t="s">
        <v>453</v>
      </c>
    </row>
    <row r="369" spans="1:8" ht="13.5" thickBot="1">
      <c r="A369" s="165" t="s">
        <v>251</v>
      </c>
      <c r="B369" s="571">
        <v>2001</v>
      </c>
      <c r="C369" s="571">
        <v>2001</v>
      </c>
      <c r="D369" s="571">
        <v>2001</v>
      </c>
      <c r="E369" s="571">
        <v>2001</v>
      </c>
      <c r="F369" s="571" t="s">
        <v>817</v>
      </c>
      <c r="G369" s="571" t="s">
        <v>233</v>
      </c>
      <c r="H369" s="165" t="s">
        <v>457</v>
      </c>
    </row>
    <row r="370" spans="1:8" ht="12.75">
      <c r="A370" s="227" t="s">
        <v>332</v>
      </c>
      <c r="B370" s="228">
        <v>40</v>
      </c>
      <c r="C370" s="228">
        <v>40</v>
      </c>
      <c r="D370" s="228">
        <v>40</v>
      </c>
      <c r="E370" s="228">
        <v>40</v>
      </c>
      <c r="F370" s="228">
        <v>0</v>
      </c>
      <c r="G370" s="575" t="str">
        <f aca="true" t="shared" si="8" ref="G370:G421">IF(OR(F370&lt;=0,E370=0),"*",F370/E370)</f>
        <v>*</v>
      </c>
      <c r="H370" s="229" t="s">
        <v>530</v>
      </c>
    </row>
    <row r="371" spans="1:8" ht="12.75">
      <c r="A371" s="147" t="s">
        <v>332</v>
      </c>
      <c r="B371" s="233">
        <v>30</v>
      </c>
      <c r="C371" s="233">
        <v>80</v>
      </c>
      <c r="D371" s="233">
        <v>80</v>
      </c>
      <c r="E371" s="233">
        <v>260</v>
      </c>
      <c r="F371" s="233">
        <v>153</v>
      </c>
      <c r="G371" s="577">
        <f t="shared" si="8"/>
        <v>0.5884615384615385</v>
      </c>
      <c r="H371" s="235" t="s">
        <v>317</v>
      </c>
    </row>
    <row r="372" spans="1:8" ht="12.75">
      <c r="A372" s="147" t="s">
        <v>332</v>
      </c>
      <c r="B372" s="233">
        <v>15</v>
      </c>
      <c r="C372" s="233">
        <v>15</v>
      </c>
      <c r="D372" s="233">
        <v>15</v>
      </c>
      <c r="E372" s="233">
        <v>23</v>
      </c>
      <c r="F372" s="233">
        <v>23</v>
      </c>
      <c r="G372" s="577">
        <f t="shared" si="8"/>
        <v>1</v>
      </c>
      <c r="H372" s="235" t="s">
        <v>333</v>
      </c>
    </row>
    <row r="373" spans="1:8" ht="12.75">
      <c r="A373" s="147" t="s">
        <v>332</v>
      </c>
      <c r="B373" s="233">
        <v>15</v>
      </c>
      <c r="C373" s="233">
        <v>47</v>
      </c>
      <c r="D373" s="233">
        <v>47</v>
      </c>
      <c r="E373" s="233">
        <v>79</v>
      </c>
      <c r="F373" s="233">
        <v>79</v>
      </c>
      <c r="G373" s="577">
        <f t="shared" si="8"/>
        <v>1</v>
      </c>
      <c r="H373" s="235" t="s">
        <v>334</v>
      </c>
    </row>
    <row r="374" spans="1:8" ht="12.75">
      <c r="A374" s="147" t="s">
        <v>332</v>
      </c>
      <c r="B374" s="233">
        <v>210</v>
      </c>
      <c r="C374" s="233">
        <v>210</v>
      </c>
      <c r="D374" s="233">
        <v>210</v>
      </c>
      <c r="E374" s="233">
        <v>205</v>
      </c>
      <c r="F374" s="233">
        <v>200</v>
      </c>
      <c r="G374" s="577">
        <f t="shared" si="8"/>
        <v>0.975609756097561</v>
      </c>
      <c r="H374" s="235" t="s">
        <v>335</v>
      </c>
    </row>
    <row r="375" spans="1:8" ht="12.75">
      <c r="A375" s="147" t="s">
        <v>332</v>
      </c>
      <c r="B375" s="233">
        <v>40</v>
      </c>
      <c r="C375" s="233">
        <v>40</v>
      </c>
      <c r="D375" s="233">
        <v>40</v>
      </c>
      <c r="E375" s="233">
        <v>60</v>
      </c>
      <c r="F375" s="233">
        <v>60</v>
      </c>
      <c r="G375" s="577">
        <f t="shared" si="8"/>
        <v>1</v>
      </c>
      <c r="H375" s="235" t="s">
        <v>336</v>
      </c>
    </row>
    <row r="376" spans="1:8" ht="12.75">
      <c r="A376" s="147" t="s">
        <v>332</v>
      </c>
      <c r="B376" s="233">
        <v>0</v>
      </c>
      <c r="C376" s="233">
        <v>0</v>
      </c>
      <c r="D376" s="233">
        <v>0</v>
      </c>
      <c r="E376" s="233">
        <v>0</v>
      </c>
      <c r="F376" s="233">
        <v>0</v>
      </c>
      <c r="G376" s="577" t="str">
        <f t="shared" si="8"/>
        <v>*</v>
      </c>
      <c r="H376" s="235" t="s">
        <v>337</v>
      </c>
    </row>
    <row r="377" spans="1:8" ht="12.75">
      <c r="A377" s="147" t="s">
        <v>332</v>
      </c>
      <c r="B377" s="233">
        <v>10</v>
      </c>
      <c r="C377" s="233">
        <v>10</v>
      </c>
      <c r="D377" s="233">
        <v>10</v>
      </c>
      <c r="E377" s="233">
        <v>3</v>
      </c>
      <c r="F377" s="233">
        <v>0</v>
      </c>
      <c r="G377" s="577" t="str">
        <f t="shared" si="8"/>
        <v>*</v>
      </c>
      <c r="H377" s="235" t="s">
        <v>487</v>
      </c>
    </row>
    <row r="378" spans="1:8" ht="12.75">
      <c r="A378" s="147" t="s">
        <v>332</v>
      </c>
      <c r="B378" s="233">
        <v>32</v>
      </c>
      <c r="C378" s="233">
        <v>32</v>
      </c>
      <c r="D378" s="233">
        <v>32</v>
      </c>
      <c r="E378" s="233">
        <v>5</v>
      </c>
      <c r="F378" s="233">
        <v>0</v>
      </c>
      <c r="G378" s="577" t="str">
        <f t="shared" si="8"/>
        <v>*</v>
      </c>
      <c r="H378" s="235" t="s">
        <v>538</v>
      </c>
    </row>
    <row r="379" spans="1:8" ht="12.75">
      <c r="A379" s="147" t="s">
        <v>332</v>
      </c>
      <c r="B379" s="233">
        <v>50</v>
      </c>
      <c r="C379" s="233">
        <v>50</v>
      </c>
      <c r="D379" s="233">
        <v>22</v>
      </c>
      <c r="E379" s="233">
        <v>1</v>
      </c>
      <c r="F379" s="233">
        <v>0</v>
      </c>
      <c r="G379" s="577" t="str">
        <f t="shared" si="8"/>
        <v>*</v>
      </c>
      <c r="H379" s="235" t="s">
        <v>326</v>
      </c>
    </row>
    <row r="380" spans="1:8" ht="12.75">
      <c r="A380" s="147" t="s">
        <v>332</v>
      </c>
      <c r="B380" s="233">
        <v>5</v>
      </c>
      <c r="C380" s="233">
        <v>5</v>
      </c>
      <c r="D380" s="233">
        <v>5</v>
      </c>
      <c r="E380" s="233">
        <v>5</v>
      </c>
      <c r="F380" s="233">
        <v>0</v>
      </c>
      <c r="G380" s="577" t="str">
        <f t="shared" si="8"/>
        <v>*</v>
      </c>
      <c r="H380" s="235" t="s">
        <v>338</v>
      </c>
    </row>
    <row r="381" spans="1:8" ht="12.75">
      <c r="A381" s="147" t="s">
        <v>332</v>
      </c>
      <c r="B381" s="233">
        <v>14</v>
      </c>
      <c r="C381" s="233">
        <v>14</v>
      </c>
      <c r="D381" s="233">
        <v>14</v>
      </c>
      <c r="E381" s="233">
        <v>9</v>
      </c>
      <c r="F381" s="233">
        <v>0</v>
      </c>
      <c r="G381" s="577" t="str">
        <f t="shared" si="8"/>
        <v>*</v>
      </c>
      <c r="H381" s="235" t="s">
        <v>531</v>
      </c>
    </row>
    <row r="382" spans="1:8" ht="12.75">
      <c r="A382" s="147" t="s">
        <v>332</v>
      </c>
      <c r="B382" s="233">
        <v>25</v>
      </c>
      <c r="C382" s="233">
        <v>25</v>
      </c>
      <c r="D382" s="233">
        <v>25</v>
      </c>
      <c r="E382" s="233">
        <v>7</v>
      </c>
      <c r="F382" s="233">
        <v>7</v>
      </c>
      <c r="G382" s="577">
        <f t="shared" si="8"/>
        <v>1</v>
      </c>
      <c r="H382" s="235" t="s">
        <v>339</v>
      </c>
    </row>
    <row r="383" spans="1:8" ht="12.75">
      <c r="A383" s="147" t="s">
        <v>332</v>
      </c>
      <c r="B383" s="233">
        <v>20</v>
      </c>
      <c r="C383" s="233">
        <v>20</v>
      </c>
      <c r="D383" s="233">
        <v>20</v>
      </c>
      <c r="E383" s="233">
        <v>13</v>
      </c>
      <c r="F383" s="233">
        <v>18</v>
      </c>
      <c r="G383" s="577">
        <f t="shared" si="8"/>
        <v>1.3846153846153846</v>
      </c>
      <c r="H383" s="235" t="s">
        <v>469</v>
      </c>
    </row>
    <row r="384" spans="1:8" ht="12.75">
      <c r="A384" s="147" t="s">
        <v>332</v>
      </c>
      <c r="B384" s="233">
        <v>30</v>
      </c>
      <c r="C384" s="233">
        <v>30</v>
      </c>
      <c r="D384" s="233">
        <v>30</v>
      </c>
      <c r="E384" s="233">
        <v>30</v>
      </c>
      <c r="F384" s="233">
        <v>20</v>
      </c>
      <c r="G384" s="577">
        <f t="shared" si="8"/>
        <v>0.6666666666666666</v>
      </c>
      <c r="H384" s="235" t="s">
        <v>310</v>
      </c>
    </row>
    <row r="385" spans="1:8" ht="12.75">
      <c r="A385" s="147" t="s">
        <v>332</v>
      </c>
      <c r="B385" s="233">
        <v>149</v>
      </c>
      <c r="C385" s="233">
        <v>277</v>
      </c>
      <c r="D385" s="233">
        <v>187</v>
      </c>
      <c r="E385" s="233">
        <v>217</v>
      </c>
      <c r="F385" s="233">
        <v>158</v>
      </c>
      <c r="G385" s="577">
        <f t="shared" si="8"/>
        <v>0.728110599078341</v>
      </c>
      <c r="H385" s="235" t="s">
        <v>478</v>
      </c>
    </row>
    <row r="386" spans="1:8" ht="12.75">
      <c r="A386" s="147" t="s">
        <v>332</v>
      </c>
      <c r="B386" s="233">
        <v>0</v>
      </c>
      <c r="C386" s="233">
        <v>0</v>
      </c>
      <c r="D386" s="233">
        <v>0</v>
      </c>
      <c r="E386" s="233">
        <v>0</v>
      </c>
      <c r="F386" s="233">
        <v>0</v>
      </c>
      <c r="G386" s="577" t="str">
        <f t="shared" si="8"/>
        <v>*</v>
      </c>
      <c r="H386" s="235" t="s">
        <v>340</v>
      </c>
    </row>
    <row r="387" spans="1:8" ht="12.75">
      <c r="A387" s="147" t="s">
        <v>332</v>
      </c>
      <c r="B387" s="233">
        <v>642</v>
      </c>
      <c r="C387" s="233">
        <v>642</v>
      </c>
      <c r="D387" s="233">
        <v>747</v>
      </c>
      <c r="E387" s="233">
        <v>1020</v>
      </c>
      <c r="F387" s="233">
        <v>964</v>
      </c>
      <c r="G387" s="577">
        <f t="shared" si="8"/>
        <v>0.9450980392156862</v>
      </c>
      <c r="H387" s="235" t="s">
        <v>517</v>
      </c>
    </row>
    <row r="388" spans="1:8" ht="12.75">
      <c r="A388" s="147" t="s">
        <v>332</v>
      </c>
      <c r="B388" s="233">
        <v>5</v>
      </c>
      <c r="C388" s="233">
        <v>5</v>
      </c>
      <c r="D388" s="233">
        <v>5</v>
      </c>
      <c r="E388" s="233">
        <v>5</v>
      </c>
      <c r="F388" s="233">
        <v>13</v>
      </c>
      <c r="G388" s="577">
        <f t="shared" si="8"/>
        <v>2.6</v>
      </c>
      <c r="H388" s="235" t="s">
        <v>536</v>
      </c>
    </row>
    <row r="389" spans="1:8" ht="12.75">
      <c r="A389" s="147" t="s">
        <v>332</v>
      </c>
      <c r="B389" s="233">
        <v>5</v>
      </c>
      <c r="C389" s="233">
        <v>5</v>
      </c>
      <c r="D389" s="233">
        <v>5</v>
      </c>
      <c r="E389" s="233">
        <v>5</v>
      </c>
      <c r="F389" s="233">
        <v>8</v>
      </c>
      <c r="G389" s="577">
        <f t="shared" si="8"/>
        <v>1.6</v>
      </c>
      <c r="H389" s="235" t="s">
        <v>494</v>
      </c>
    </row>
    <row r="390" spans="1:8" ht="12.75">
      <c r="A390" s="147" t="s">
        <v>332</v>
      </c>
      <c r="B390" s="233">
        <v>30</v>
      </c>
      <c r="C390" s="233">
        <v>30</v>
      </c>
      <c r="D390" s="233">
        <v>30</v>
      </c>
      <c r="E390" s="233">
        <v>20</v>
      </c>
      <c r="F390" s="233">
        <v>59</v>
      </c>
      <c r="G390" s="577">
        <f t="shared" si="8"/>
        <v>2.95</v>
      </c>
      <c r="H390" s="235" t="s">
        <v>341</v>
      </c>
    </row>
    <row r="391" spans="1:8" ht="12.75">
      <c r="A391" s="147" t="s">
        <v>332</v>
      </c>
      <c r="B391" s="233">
        <v>5</v>
      </c>
      <c r="C391" s="233">
        <v>5</v>
      </c>
      <c r="D391" s="233">
        <v>5</v>
      </c>
      <c r="E391" s="233">
        <v>5</v>
      </c>
      <c r="F391" s="233">
        <v>0</v>
      </c>
      <c r="G391" s="577" t="str">
        <f t="shared" si="8"/>
        <v>*</v>
      </c>
      <c r="H391" s="235" t="s">
        <v>535</v>
      </c>
    </row>
    <row r="392" spans="1:8" ht="12.75">
      <c r="A392" s="147" t="s">
        <v>332</v>
      </c>
      <c r="B392" s="233">
        <v>20</v>
      </c>
      <c r="C392" s="233">
        <v>20</v>
      </c>
      <c r="D392" s="233">
        <v>20</v>
      </c>
      <c r="E392" s="233">
        <v>20</v>
      </c>
      <c r="F392" s="233">
        <v>0</v>
      </c>
      <c r="G392" s="577" t="str">
        <f t="shared" si="8"/>
        <v>*</v>
      </c>
      <c r="H392" s="235" t="s">
        <v>462</v>
      </c>
    </row>
    <row r="393" spans="1:8" ht="12.75">
      <c r="A393" s="147" t="s">
        <v>332</v>
      </c>
      <c r="B393" s="233">
        <v>77</v>
      </c>
      <c r="C393" s="233">
        <v>77</v>
      </c>
      <c r="D393" s="233">
        <v>77</v>
      </c>
      <c r="E393" s="233">
        <v>77</v>
      </c>
      <c r="F393" s="233">
        <v>0</v>
      </c>
      <c r="G393" s="577" t="str">
        <f t="shared" si="8"/>
        <v>*</v>
      </c>
      <c r="H393" s="235" t="s">
        <v>539</v>
      </c>
    </row>
    <row r="394" spans="1:8" ht="12.75">
      <c r="A394" s="147" t="s">
        <v>332</v>
      </c>
      <c r="B394" s="233">
        <v>420</v>
      </c>
      <c r="C394" s="233">
        <v>420</v>
      </c>
      <c r="D394" s="233">
        <v>420</v>
      </c>
      <c r="E394" s="233">
        <v>500</v>
      </c>
      <c r="F394" s="233">
        <v>443</v>
      </c>
      <c r="G394" s="577">
        <f t="shared" si="8"/>
        <v>0.886</v>
      </c>
      <c r="H394" s="235" t="s">
        <v>515</v>
      </c>
    </row>
    <row r="395" spans="1:8" ht="12.75">
      <c r="A395" s="147" t="s">
        <v>332</v>
      </c>
      <c r="B395" s="233">
        <v>2</v>
      </c>
      <c r="C395" s="233">
        <v>2</v>
      </c>
      <c r="D395" s="233">
        <v>2</v>
      </c>
      <c r="E395" s="233">
        <v>2</v>
      </c>
      <c r="F395" s="233">
        <v>0</v>
      </c>
      <c r="G395" s="577" t="str">
        <f t="shared" si="8"/>
        <v>*</v>
      </c>
      <c r="H395" s="235" t="s">
        <v>534</v>
      </c>
    </row>
    <row r="396" spans="1:8" ht="12.75">
      <c r="A396" s="147" t="s">
        <v>332</v>
      </c>
      <c r="B396" s="233">
        <v>0</v>
      </c>
      <c r="C396" s="233">
        <v>0</v>
      </c>
      <c r="D396" s="233">
        <v>0</v>
      </c>
      <c r="E396" s="233">
        <v>0</v>
      </c>
      <c r="F396" s="233">
        <v>7</v>
      </c>
      <c r="G396" s="577" t="str">
        <f t="shared" si="8"/>
        <v>*</v>
      </c>
      <c r="H396" s="235" t="s">
        <v>734</v>
      </c>
    </row>
    <row r="397" spans="1:8" ht="12.75">
      <c r="A397" s="147" t="s">
        <v>332</v>
      </c>
      <c r="B397" s="233">
        <v>7</v>
      </c>
      <c r="C397" s="233">
        <v>44</v>
      </c>
      <c r="D397" s="233">
        <v>44</v>
      </c>
      <c r="E397" s="233">
        <v>37</v>
      </c>
      <c r="F397" s="233">
        <v>37</v>
      </c>
      <c r="G397" s="577">
        <f t="shared" si="8"/>
        <v>1</v>
      </c>
      <c r="H397" s="235" t="s">
        <v>533</v>
      </c>
    </row>
    <row r="398" spans="1:8" ht="12.75">
      <c r="A398" s="147" t="s">
        <v>332</v>
      </c>
      <c r="B398" s="233">
        <v>0</v>
      </c>
      <c r="C398" s="233">
        <v>0</v>
      </c>
      <c r="D398" s="233">
        <v>5</v>
      </c>
      <c r="E398" s="233">
        <v>9</v>
      </c>
      <c r="F398" s="233">
        <v>9</v>
      </c>
      <c r="G398" s="577">
        <f t="shared" si="8"/>
        <v>1</v>
      </c>
      <c r="H398" s="235" t="s">
        <v>771</v>
      </c>
    </row>
    <row r="399" spans="1:8" ht="12.75">
      <c r="A399" s="147" t="s">
        <v>346</v>
      </c>
      <c r="B399" s="233">
        <v>0</v>
      </c>
      <c r="C399" s="233">
        <v>0</v>
      </c>
      <c r="D399" s="233">
        <v>0</v>
      </c>
      <c r="E399" s="233">
        <v>0</v>
      </c>
      <c r="F399" s="233">
        <v>16</v>
      </c>
      <c r="G399" s="577" t="str">
        <f t="shared" si="8"/>
        <v>*</v>
      </c>
      <c r="H399" s="235" t="s">
        <v>538</v>
      </c>
    </row>
    <row r="400" spans="1:8" ht="12.75">
      <c r="A400" s="147" t="s">
        <v>346</v>
      </c>
      <c r="B400" s="233">
        <v>60</v>
      </c>
      <c r="C400" s="233">
        <v>60</v>
      </c>
      <c r="D400" s="233">
        <v>60</v>
      </c>
      <c r="E400" s="233">
        <v>90</v>
      </c>
      <c r="F400" s="233">
        <v>79</v>
      </c>
      <c r="G400" s="577">
        <f t="shared" si="8"/>
        <v>0.8777777777777778</v>
      </c>
      <c r="H400" s="235" t="s">
        <v>343</v>
      </c>
    </row>
    <row r="401" spans="1:8" ht="12.75">
      <c r="A401" s="147" t="s">
        <v>346</v>
      </c>
      <c r="B401" s="233">
        <v>2</v>
      </c>
      <c r="C401" s="233">
        <v>2</v>
      </c>
      <c r="D401" s="233">
        <v>2</v>
      </c>
      <c r="E401" s="233">
        <v>2</v>
      </c>
      <c r="F401" s="233">
        <v>0</v>
      </c>
      <c r="G401" s="577" t="str">
        <f t="shared" si="8"/>
        <v>*</v>
      </c>
      <c r="H401" s="235" t="s">
        <v>531</v>
      </c>
    </row>
    <row r="402" spans="1:8" ht="12.75">
      <c r="A402" s="147" t="s">
        <v>342</v>
      </c>
      <c r="B402" s="233">
        <v>0</v>
      </c>
      <c r="C402" s="233">
        <v>0</v>
      </c>
      <c r="D402" s="233">
        <v>0</v>
      </c>
      <c r="E402" s="233">
        <v>0</v>
      </c>
      <c r="F402" s="233">
        <v>0</v>
      </c>
      <c r="G402" s="577" t="str">
        <f t="shared" si="8"/>
        <v>*</v>
      </c>
      <c r="H402" s="235" t="s">
        <v>275</v>
      </c>
    </row>
    <row r="403" spans="1:8" ht="12.75">
      <c r="A403" s="147" t="s">
        <v>342</v>
      </c>
      <c r="B403" s="233">
        <v>0</v>
      </c>
      <c r="C403" s="233">
        <v>0</v>
      </c>
      <c r="D403" s="233">
        <v>0</v>
      </c>
      <c r="E403" s="233">
        <v>0</v>
      </c>
      <c r="F403" s="233">
        <v>0</v>
      </c>
      <c r="G403" s="577" t="str">
        <f t="shared" si="8"/>
        <v>*</v>
      </c>
      <c r="H403" s="235" t="s">
        <v>326</v>
      </c>
    </row>
    <row r="404" spans="1:8" ht="12.75">
      <c r="A404" s="147" t="s">
        <v>342</v>
      </c>
      <c r="B404" s="233">
        <v>30</v>
      </c>
      <c r="C404" s="233">
        <v>30</v>
      </c>
      <c r="D404" s="233">
        <v>30</v>
      </c>
      <c r="E404" s="233">
        <v>30</v>
      </c>
      <c r="F404" s="233">
        <v>16</v>
      </c>
      <c r="G404" s="577">
        <f t="shared" si="8"/>
        <v>0.5333333333333333</v>
      </c>
      <c r="H404" s="235" t="s">
        <v>343</v>
      </c>
    </row>
    <row r="405" spans="1:8" ht="12.75">
      <c r="A405" s="147" t="s">
        <v>342</v>
      </c>
      <c r="B405" s="233">
        <v>5</v>
      </c>
      <c r="C405" s="233">
        <v>5</v>
      </c>
      <c r="D405" s="233">
        <v>5</v>
      </c>
      <c r="E405" s="233">
        <v>5</v>
      </c>
      <c r="F405" s="233">
        <v>3</v>
      </c>
      <c r="G405" s="577">
        <f t="shared" si="8"/>
        <v>0.6</v>
      </c>
      <c r="H405" s="235" t="s">
        <v>531</v>
      </c>
    </row>
    <row r="406" spans="1:8" ht="12.75">
      <c r="A406" s="147" t="s">
        <v>342</v>
      </c>
      <c r="B406" s="233">
        <v>0</v>
      </c>
      <c r="C406" s="233">
        <v>0</v>
      </c>
      <c r="D406" s="233">
        <v>0</v>
      </c>
      <c r="E406" s="233">
        <v>0</v>
      </c>
      <c r="F406" s="233">
        <v>3</v>
      </c>
      <c r="G406" s="577" t="str">
        <f t="shared" si="8"/>
        <v>*</v>
      </c>
      <c r="H406" s="235" t="s">
        <v>819</v>
      </c>
    </row>
    <row r="407" spans="1:8" ht="12.75">
      <c r="A407" s="147" t="s">
        <v>342</v>
      </c>
      <c r="B407" s="233">
        <v>0</v>
      </c>
      <c r="C407" s="233">
        <v>0</v>
      </c>
      <c r="D407" s="233">
        <v>0</v>
      </c>
      <c r="E407" s="233">
        <v>0</v>
      </c>
      <c r="F407" s="233">
        <v>1</v>
      </c>
      <c r="G407" s="577" t="str">
        <f t="shared" si="8"/>
        <v>*</v>
      </c>
      <c r="H407" s="235" t="s">
        <v>735</v>
      </c>
    </row>
    <row r="408" spans="1:8" ht="12.75">
      <c r="A408" s="147" t="s">
        <v>342</v>
      </c>
      <c r="B408" s="233">
        <v>10</v>
      </c>
      <c r="C408" s="233">
        <v>10</v>
      </c>
      <c r="D408" s="233">
        <v>10</v>
      </c>
      <c r="E408" s="233">
        <v>10</v>
      </c>
      <c r="F408" s="233">
        <v>2</v>
      </c>
      <c r="G408" s="577">
        <f t="shared" si="8"/>
        <v>0.2</v>
      </c>
      <c r="H408" s="235" t="s">
        <v>341</v>
      </c>
    </row>
    <row r="409" spans="1:8" ht="12.75">
      <c r="A409" s="147" t="s">
        <v>342</v>
      </c>
      <c r="B409" s="233">
        <v>0</v>
      </c>
      <c r="C409" s="233">
        <v>0</v>
      </c>
      <c r="D409" s="233">
        <v>0</v>
      </c>
      <c r="E409" s="233">
        <v>0</v>
      </c>
      <c r="F409" s="233">
        <v>1</v>
      </c>
      <c r="G409" s="577" t="str">
        <f t="shared" si="8"/>
        <v>*</v>
      </c>
      <c r="H409" s="235" t="s">
        <v>788</v>
      </c>
    </row>
    <row r="410" spans="1:8" ht="12.75">
      <c r="A410" s="147" t="s">
        <v>342</v>
      </c>
      <c r="B410" s="233">
        <v>0</v>
      </c>
      <c r="C410" s="233">
        <v>0</v>
      </c>
      <c r="D410" s="233">
        <v>0</v>
      </c>
      <c r="E410" s="233">
        <v>0</v>
      </c>
      <c r="F410" s="233">
        <v>1</v>
      </c>
      <c r="G410" s="577" t="str">
        <f t="shared" si="8"/>
        <v>*</v>
      </c>
      <c r="H410" s="235" t="s">
        <v>537</v>
      </c>
    </row>
    <row r="411" spans="1:8" ht="12.75">
      <c r="A411" s="147" t="s">
        <v>344</v>
      </c>
      <c r="B411" s="233">
        <v>0</v>
      </c>
      <c r="C411" s="233">
        <v>0</v>
      </c>
      <c r="D411" s="233">
        <v>0</v>
      </c>
      <c r="E411" s="233">
        <v>0</v>
      </c>
      <c r="F411" s="233">
        <v>3</v>
      </c>
      <c r="G411" s="577" t="str">
        <f t="shared" si="8"/>
        <v>*</v>
      </c>
      <c r="H411" s="235" t="s">
        <v>335</v>
      </c>
    </row>
    <row r="412" spans="1:8" ht="12.75">
      <c r="A412" s="147" t="s">
        <v>344</v>
      </c>
      <c r="B412" s="233">
        <v>50</v>
      </c>
      <c r="C412" s="233">
        <v>50</v>
      </c>
      <c r="D412" s="233">
        <v>50</v>
      </c>
      <c r="E412" s="233">
        <v>50</v>
      </c>
      <c r="F412" s="233">
        <v>29</v>
      </c>
      <c r="G412" s="577">
        <f t="shared" si="8"/>
        <v>0.58</v>
      </c>
      <c r="H412" s="235" t="s">
        <v>343</v>
      </c>
    </row>
    <row r="413" spans="1:8" ht="12.75">
      <c r="A413" s="147" t="s">
        <v>344</v>
      </c>
      <c r="B413" s="233">
        <v>0</v>
      </c>
      <c r="C413" s="233">
        <v>0</v>
      </c>
      <c r="D413" s="233">
        <v>0</v>
      </c>
      <c r="E413" s="233">
        <v>0</v>
      </c>
      <c r="F413" s="233">
        <v>2</v>
      </c>
      <c r="G413" s="577" t="str">
        <f t="shared" si="8"/>
        <v>*</v>
      </c>
      <c r="H413" s="235" t="s">
        <v>326</v>
      </c>
    </row>
    <row r="414" spans="1:8" ht="12.75">
      <c r="A414" s="147" t="s">
        <v>344</v>
      </c>
      <c r="B414" s="233">
        <v>0</v>
      </c>
      <c r="C414" s="233">
        <v>0</v>
      </c>
      <c r="D414" s="233">
        <v>0</v>
      </c>
      <c r="E414" s="233">
        <v>0</v>
      </c>
      <c r="F414" s="233">
        <v>0</v>
      </c>
      <c r="G414" s="577" t="str">
        <f t="shared" si="8"/>
        <v>*</v>
      </c>
      <c r="H414" s="235" t="s">
        <v>490</v>
      </c>
    </row>
    <row r="415" spans="1:8" ht="12.75">
      <c r="A415" s="147" t="s">
        <v>344</v>
      </c>
      <c r="B415" s="233">
        <v>0</v>
      </c>
      <c r="C415" s="233">
        <v>0</v>
      </c>
      <c r="D415" s="233">
        <v>0</v>
      </c>
      <c r="E415" s="233">
        <v>0</v>
      </c>
      <c r="F415" s="233">
        <v>10</v>
      </c>
      <c r="G415" s="577" t="str">
        <f t="shared" si="8"/>
        <v>*</v>
      </c>
      <c r="H415" s="235" t="s">
        <v>345</v>
      </c>
    </row>
    <row r="416" spans="1:8" ht="12.75">
      <c r="A416" s="147" t="s">
        <v>344</v>
      </c>
      <c r="B416" s="233">
        <v>0</v>
      </c>
      <c r="C416" s="233">
        <v>0</v>
      </c>
      <c r="D416" s="233">
        <v>0</v>
      </c>
      <c r="E416" s="233">
        <v>0</v>
      </c>
      <c r="F416" s="233">
        <v>12</v>
      </c>
      <c r="G416" s="577" t="str">
        <f t="shared" si="8"/>
        <v>*</v>
      </c>
      <c r="H416" s="235" t="s">
        <v>532</v>
      </c>
    </row>
    <row r="417" spans="1:8" ht="12.75">
      <c r="A417" s="147" t="s">
        <v>344</v>
      </c>
      <c r="B417" s="233">
        <v>0</v>
      </c>
      <c r="C417" s="233">
        <v>0</v>
      </c>
      <c r="D417" s="233">
        <v>0</v>
      </c>
      <c r="E417" s="233">
        <v>0</v>
      </c>
      <c r="F417" s="233">
        <v>1</v>
      </c>
      <c r="G417" s="577" t="str">
        <f t="shared" si="8"/>
        <v>*</v>
      </c>
      <c r="H417" s="235" t="s">
        <v>341</v>
      </c>
    </row>
    <row r="418" spans="1:8" ht="12.75">
      <c r="A418" s="147" t="s">
        <v>344</v>
      </c>
      <c r="B418" s="233">
        <v>0</v>
      </c>
      <c r="C418" s="233">
        <v>0</v>
      </c>
      <c r="D418" s="233">
        <v>0</v>
      </c>
      <c r="E418" s="233">
        <v>0</v>
      </c>
      <c r="F418" s="233">
        <v>7</v>
      </c>
      <c r="G418" s="577" t="str">
        <f t="shared" si="8"/>
        <v>*</v>
      </c>
      <c r="H418" s="235" t="s">
        <v>537</v>
      </c>
    </row>
    <row r="419" spans="1:8" ht="12.75">
      <c r="A419" s="147" t="s">
        <v>344</v>
      </c>
      <c r="B419" s="237">
        <v>0</v>
      </c>
      <c r="C419" s="237">
        <v>0</v>
      </c>
      <c r="D419" s="237">
        <v>0</v>
      </c>
      <c r="E419" s="237">
        <v>0</v>
      </c>
      <c r="F419" s="237">
        <v>2</v>
      </c>
      <c r="G419" s="577" t="str">
        <f t="shared" si="8"/>
        <v>*</v>
      </c>
      <c r="H419" s="235" t="s">
        <v>734</v>
      </c>
    </row>
    <row r="420" spans="1:8" ht="13.5" thickBot="1">
      <c r="A420" s="248" t="s">
        <v>347</v>
      </c>
      <c r="B420" s="242">
        <v>92</v>
      </c>
      <c r="C420" s="242">
        <v>92</v>
      </c>
      <c r="D420" s="242">
        <v>92</v>
      </c>
      <c r="E420" s="242">
        <v>92</v>
      </c>
      <c r="F420" s="242">
        <v>92</v>
      </c>
      <c r="G420" s="579">
        <f t="shared" si="8"/>
        <v>1</v>
      </c>
      <c r="H420" s="243" t="s">
        <v>343</v>
      </c>
    </row>
    <row r="421" spans="1:8" ht="13.5" thickBot="1">
      <c r="A421" s="170" t="s">
        <v>235</v>
      </c>
      <c r="B421" s="163">
        <f>SUM(B370:B420)</f>
        <v>2147</v>
      </c>
      <c r="C421" s="163">
        <f>SUM(C370:C420)</f>
        <v>2394</v>
      </c>
      <c r="D421" s="163">
        <f>SUM(D370:D420)</f>
        <v>2386</v>
      </c>
      <c r="E421" s="163">
        <f>SUM(E370:E420)</f>
        <v>2936</v>
      </c>
      <c r="F421" s="565">
        <f>SUM(F370:F420)</f>
        <v>2538</v>
      </c>
      <c r="G421" s="582">
        <f t="shared" si="8"/>
        <v>0.864441416893733</v>
      </c>
      <c r="H421" s="174"/>
    </row>
    <row r="422" spans="1:8" ht="12.75">
      <c r="A422" s="108"/>
      <c r="B422" s="611"/>
      <c r="C422" s="611"/>
      <c r="D422" s="611"/>
      <c r="E422" s="611"/>
      <c r="F422" s="611"/>
      <c r="G422" s="612"/>
      <c r="H422" s="108"/>
    </row>
    <row r="423" spans="1:7" ht="12" customHeight="1">
      <c r="A423" s="9"/>
      <c r="B423" s="135"/>
      <c r="C423" s="135"/>
      <c r="D423" s="135"/>
      <c r="E423" s="135"/>
      <c r="F423" s="135"/>
      <c r="G423" s="135"/>
    </row>
    <row r="424" spans="1:7" ht="19.5" thickBot="1">
      <c r="A424" s="1" t="s">
        <v>348</v>
      </c>
      <c r="B424" s="136"/>
      <c r="C424" s="136"/>
      <c r="D424" s="136"/>
      <c r="E424" s="136"/>
      <c r="F424" s="136"/>
      <c r="G424" s="136"/>
    </row>
    <row r="425" spans="1:8" ht="12.75">
      <c r="A425" s="166" t="s">
        <v>249</v>
      </c>
      <c r="B425" s="167" t="s">
        <v>250</v>
      </c>
      <c r="C425" s="167" t="s">
        <v>763</v>
      </c>
      <c r="D425" s="167" t="s">
        <v>782</v>
      </c>
      <c r="E425" s="167" t="s">
        <v>790</v>
      </c>
      <c r="F425" s="167" t="s">
        <v>718</v>
      </c>
      <c r="G425" s="167" t="s">
        <v>726</v>
      </c>
      <c r="H425" s="169" t="s">
        <v>453</v>
      </c>
    </row>
    <row r="426" spans="1:8" ht="13.5" thickBot="1">
      <c r="A426" s="172" t="s">
        <v>251</v>
      </c>
      <c r="B426" s="168">
        <v>2001</v>
      </c>
      <c r="C426" s="168">
        <v>2001</v>
      </c>
      <c r="D426" s="168">
        <v>2001</v>
      </c>
      <c r="E426" s="168">
        <v>2001</v>
      </c>
      <c r="F426" s="168" t="s">
        <v>817</v>
      </c>
      <c r="G426" s="168" t="s">
        <v>233</v>
      </c>
      <c r="H426" s="173" t="s">
        <v>457</v>
      </c>
    </row>
    <row r="427" spans="1:8" ht="12.75">
      <c r="A427" s="227" t="s">
        <v>349</v>
      </c>
      <c r="B427" s="228">
        <v>150</v>
      </c>
      <c r="C427" s="228">
        <v>150</v>
      </c>
      <c r="D427" s="228">
        <v>150</v>
      </c>
      <c r="E427" s="228">
        <v>150</v>
      </c>
      <c r="F427" s="228">
        <v>129</v>
      </c>
      <c r="G427" s="605">
        <f aca="true" t="shared" si="9" ref="G427:G437">IF(OR(F427&lt;=0,E427=0),"*",F427/E427)</f>
        <v>0.86</v>
      </c>
      <c r="H427" s="229" t="s">
        <v>540</v>
      </c>
    </row>
    <row r="428" spans="1:8" ht="12.75">
      <c r="A428" s="230" t="s">
        <v>772</v>
      </c>
      <c r="B428" s="231">
        <v>0</v>
      </c>
      <c r="C428" s="231">
        <v>0</v>
      </c>
      <c r="D428" s="231">
        <v>0</v>
      </c>
      <c r="E428" s="231">
        <v>1</v>
      </c>
      <c r="F428" s="231">
        <v>1</v>
      </c>
      <c r="G428" s="576">
        <f t="shared" si="9"/>
        <v>1</v>
      </c>
      <c r="H428" s="232" t="s">
        <v>335</v>
      </c>
    </row>
    <row r="429" spans="1:8" ht="12.75">
      <c r="A429" s="147" t="s">
        <v>773</v>
      </c>
      <c r="B429" s="231">
        <v>0</v>
      </c>
      <c r="C429" s="231">
        <v>0</v>
      </c>
      <c r="D429" s="231">
        <v>0</v>
      </c>
      <c r="E429" s="231">
        <v>2</v>
      </c>
      <c r="F429" s="231">
        <v>2</v>
      </c>
      <c r="G429" s="576">
        <f t="shared" si="9"/>
        <v>1</v>
      </c>
      <c r="H429" s="232" t="s">
        <v>336</v>
      </c>
    </row>
    <row r="430" spans="1:8" ht="12.75">
      <c r="A430" s="147"/>
      <c r="B430" s="233">
        <v>13</v>
      </c>
      <c r="C430" s="233">
        <v>13</v>
      </c>
      <c r="D430" s="233">
        <v>13</v>
      </c>
      <c r="E430" s="233">
        <v>15</v>
      </c>
      <c r="F430" s="233">
        <v>16</v>
      </c>
      <c r="G430" s="577">
        <f t="shared" si="9"/>
        <v>1.0666666666666667</v>
      </c>
      <c r="H430" s="235" t="s">
        <v>350</v>
      </c>
    </row>
    <row r="431" spans="1:8" ht="12.75">
      <c r="A431" s="147"/>
      <c r="B431" s="233">
        <v>0</v>
      </c>
      <c r="C431" s="233">
        <v>0</v>
      </c>
      <c r="D431" s="233">
        <v>0</v>
      </c>
      <c r="E431" s="233">
        <v>0</v>
      </c>
      <c r="F431" s="233">
        <v>0</v>
      </c>
      <c r="G431" s="577" t="str">
        <f t="shared" si="9"/>
        <v>*</v>
      </c>
      <c r="H431" s="235" t="s">
        <v>326</v>
      </c>
    </row>
    <row r="432" spans="1:8" ht="12.75">
      <c r="A432" s="147"/>
      <c r="B432" s="233">
        <v>0</v>
      </c>
      <c r="C432" s="233">
        <v>0</v>
      </c>
      <c r="D432" s="233">
        <v>0</v>
      </c>
      <c r="E432" s="233">
        <v>0</v>
      </c>
      <c r="F432" s="233">
        <v>2</v>
      </c>
      <c r="G432" s="577" t="str">
        <f t="shared" si="9"/>
        <v>*</v>
      </c>
      <c r="H432" s="235" t="s">
        <v>338</v>
      </c>
    </row>
    <row r="433" spans="1:8" ht="12.75">
      <c r="A433" s="236"/>
      <c r="B433" s="237">
        <v>0</v>
      </c>
      <c r="C433" s="237">
        <v>0</v>
      </c>
      <c r="D433" s="237">
        <v>0</v>
      </c>
      <c r="E433" s="237">
        <v>0</v>
      </c>
      <c r="F433" s="237">
        <v>0</v>
      </c>
      <c r="G433" s="578" t="str">
        <f t="shared" si="9"/>
        <v>*</v>
      </c>
      <c r="H433" s="235" t="s">
        <v>478</v>
      </c>
    </row>
    <row r="434" spans="1:8" ht="12.75">
      <c r="A434" s="236"/>
      <c r="B434" s="237">
        <v>2</v>
      </c>
      <c r="C434" s="237">
        <v>2</v>
      </c>
      <c r="D434" s="237">
        <v>2</v>
      </c>
      <c r="E434" s="237">
        <v>2</v>
      </c>
      <c r="F434" s="237">
        <v>2</v>
      </c>
      <c r="G434" s="578">
        <f t="shared" si="9"/>
        <v>1</v>
      </c>
      <c r="H434" s="238" t="s">
        <v>517</v>
      </c>
    </row>
    <row r="435" spans="1:8" ht="12.75">
      <c r="A435" s="236"/>
      <c r="B435" s="237">
        <v>0</v>
      </c>
      <c r="C435" s="237">
        <v>0</v>
      </c>
      <c r="D435" s="237">
        <v>0</v>
      </c>
      <c r="E435" s="237">
        <v>0</v>
      </c>
      <c r="F435" s="237">
        <v>0</v>
      </c>
      <c r="G435" s="578" t="str">
        <f t="shared" si="9"/>
        <v>*</v>
      </c>
      <c r="H435" s="238" t="s">
        <v>351</v>
      </c>
    </row>
    <row r="436" spans="1:8" ht="13.5" thickBot="1">
      <c r="A436" s="248"/>
      <c r="B436" s="600">
        <v>0</v>
      </c>
      <c r="C436" s="600">
        <v>0</v>
      </c>
      <c r="D436" s="600">
        <v>0</v>
      </c>
      <c r="E436" s="600">
        <v>0</v>
      </c>
      <c r="F436" s="600">
        <v>20</v>
      </c>
      <c r="G436" s="578" t="str">
        <f t="shared" si="9"/>
        <v>*</v>
      </c>
      <c r="H436" s="243" t="s">
        <v>604</v>
      </c>
    </row>
    <row r="437" spans="1:8" ht="13.5" thickBot="1">
      <c r="A437" s="170" t="s">
        <v>235</v>
      </c>
      <c r="B437" s="177">
        <f>SUM(B427:B435)</f>
        <v>165</v>
      </c>
      <c r="C437" s="177">
        <f>SUM(C427:C435)</f>
        <v>165</v>
      </c>
      <c r="D437" s="177">
        <f>SUM(D427:D435)</f>
        <v>165</v>
      </c>
      <c r="E437" s="177">
        <f>SUM(E427:E435)</f>
        <v>170</v>
      </c>
      <c r="F437" s="566">
        <f>SUM(F427:F436)</f>
        <v>172</v>
      </c>
      <c r="G437" s="582">
        <f t="shared" si="9"/>
        <v>1.011764705882353</v>
      </c>
      <c r="H437" s="174"/>
    </row>
    <row r="438" spans="1:8" ht="12.75">
      <c r="A438" s="175"/>
      <c r="B438" s="179"/>
      <c r="C438" s="179"/>
      <c r="D438" s="179"/>
      <c r="E438" s="179"/>
      <c r="F438" s="179"/>
      <c r="G438" s="179"/>
      <c r="H438" s="175"/>
    </row>
    <row r="439" spans="1:8" ht="12.75">
      <c r="A439" s="175"/>
      <c r="B439" s="179"/>
      <c r="C439" s="179"/>
      <c r="D439" s="179"/>
      <c r="E439" s="179"/>
      <c r="F439" s="179"/>
      <c r="G439" s="179"/>
      <c r="H439" s="175"/>
    </row>
    <row r="440" spans="1:8" ht="12.75">
      <c r="A440" s="175"/>
      <c r="B440" s="179"/>
      <c r="C440" s="179"/>
      <c r="D440" s="179"/>
      <c r="E440" s="179"/>
      <c r="F440" s="179"/>
      <c r="G440" s="179"/>
      <c r="H440" s="175"/>
    </row>
    <row r="441" spans="1:7" ht="19.5" thickBot="1">
      <c r="A441" s="1" t="s">
        <v>352</v>
      </c>
      <c r="B441" s="136"/>
      <c r="C441" s="136"/>
      <c r="D441" s="136"/>
      <c r="E441" s="136"/>
      <c r="F441" s="136"/>
      <c r="G441" s="136"/>
    </row>
    <row r="442" spans="1:8" ht="12.75">
      <c r="A442" s="164" t="s">
        <v>249</v>
      </c>
      <c r="B442" s="161" t="s">
        <v>250</v>
      </c>
      <c r="C442" s="161" t="s">
        <v>763</v>
      </c>
      <c r="D442" s="161" t="s">
        <v>782</v>
      </c>
      <c r="E442" s="161" t="s">
        <v>790</v>
      </c>
      <c r="F442" s="161" t="s">
        <v>718</v>
      </c>
      <c r="G442" s="161" t="s">
        <v>726</v>
      </c>
      <c r="H442" s="164" t="s">
        <v>453</v>
      </c>
    </row>
    <row r="443" spans="1:8" ht="13.5" thickBot="1">
      <c r="A443" s="165" t="s">
        <v>251</v>
      </c>
      <c r="B443" s="571">
        <v>2001</v>
      </c>
      <c r="C443" s="571">
        <v>2001</v>
      </c>
      <c r="D443" s="571">
        <v>2001</v>
      </c>
      <c r="E443" s="571">
        <v>2001</v>
      </c>
      <c r="F443" s="571" t="s">
        <v>817</v>
      </c>
      <c r="G443" s="571" t="s">
        <v>233</v>
      </c>
      <c r="H443" s="165" t="s">
        <v>457</v>
      </c>
    </row>
    <row r="444" spans="1:8" ht="12.75">
      <c r="A444" s="227" t="s">
        <v>353</v>
      </c>
      <c r="B444" s="253">
        <v>0</v>
      </c>
      <c r="C444" s="253">
        <v>0</v>
      </c>
      <c r="D444" s="253">
        <v>0</v>
      </c>
      <c r="E444" s="253">
        <v>0</v>
      </c>
      <c r="F444" s="253">
        <v>0</v>
      </c>
      <c r="G444" s="575" t="str">
        <f>IF(OR(F444&lt;=0,E444=0),"*",F444/E444)</f>
        <v>*</v>
      </c>
      <c r="H444" s="235" t="s">
        <v>538</v>
      </c>
    </row>
    <row r="445" spans="1:8" ht="12.75">
      <c r="A445" s="147"/>
      <c r="B445" s="254">
        <v>100</v>
      </c>
      <c r="C445" s="254">
        <v>0</v>
      </c>
      <c r="D445" s="254">
        <v>0</v>
      </c>
      <c r="E445" s="254">
        <v>15</v>
      </c>
      <c r="F445" s="254">
        <v>15</v>
      </c>
      <c r="G445" s="577">
        <f>IF(OR(F445&lt;=0,E445=0),"*",F445/E445)</f>
        <v>1</v>
      </c>
      <c r="H445" s="235" t="s">
        <v>541</v>
      </c>
    </row>
    <row r="446" spans="1:8" ht="12.75">
      <c r="A446" s="147"/>
      <c r="B446" s="255">
        <v>0</v>
      </c>
      <c r="C446" s="255">
        <v>0</v>
      </c>
      <c r="D446" s="255">
        <v>0</v>
      </c>
      <c r="E446" s="255">
        <v>0</v>
      </c>
      <c r="F446" s="255">
        <v>1</v>
      </c>
      <c r="G446" s="577" t="str">
        <f>IF(OR(F446&lt;=0,E446=0),"*",F446/E446)</f>
        <v>*</v>
      </c>
      <c r="H446" s="238" t="s">
        <v>338</v>
      </c>
    </row>
    <row r="447" spans="1:8" ht="13.5" thickBot="1">
      <c r="A447" s="147"/>
      <c r="B447" s="255">
        <v>100</v>
      </c>
      <c r="C447" s="255">
        <v>200</v>
      </c>
      <c r="D447" s="255">
        <v>207</v>
      </c>
      <c r="E447" s="255">
        <v>259</v>
      </c>
      <c r="F447" s="255">
        <v>259</v>
      </c>
      <c r="G447" s="578">
        <f>IF(OR(F447&lt;=0,E447=0),"*",F447/E447)</f>
        <v>1</v>
      </c>
      <c r="H447" s="243" t="s">
        <v>604</v>
      </c>
    </row>
    <row r="448" spans="1:8" ht="13.5" thickBot="1">
      <c r="A448" s="170" t="s">
        <v>235</v>
      </c>
      <c r="B448" s="178">
        <f>SUM(B444:B447)</f>
        <v>200</v>
      </c>
      <c r="C448" s="178">
        <f>SUM(C444:C447)</f>
        <v>200</v>
      </c>
      <c r="D448" s="178">
        <f>SUM(D444:D447)</f>
        <v>207</v>
      </c>
      <c r="E448" s="178">
        <f>SUM(E444:E447)</f>
        <v>274</v>
      </c>
      <c r="F448" s="567">
        <f>SUM(F444:F447)</f>
        <v>275</v>
      </c>
      <c r="G448" s="582">
        <f>IF(OR(F448&lt;=0,E448=0),"*",F448/E448)</f>
        <v>1.0036496350364963</v>
      </c>
      <c r="H448" s="174"/>
    </row>
    <row r="449" spans="1:7" ht="12.75" customHeight="1">
      <c r="A449" s="9"/>
      <c r="B449" s="135"/>
      <c r="C449" s="135"/>
      <c r="D449" s="135"/>
      <c r="E449" s="135"/>
      <c r="F449" s="135"/>
      <c r="G449" s="135"/>
    </row>
    <row r="450" spans="1:7" ht="12.75" customHeight="1">
      <c r="A450" s="9"/>
      <c r="B450" s="135"/>
      <c r="C450" s="135"/>
      <c r="D450" s="135"/>
      <c r="E450" s="135"/>
      <c r="F450" s="135"/>
      <c r="G450" s="135"/>
    </row>
    <row r="451" spans="1:7" ht="12.75" customHeight="1">
      <c r="A451" s="9"/>
      <c r="B451" s="135"/>
      <c r="C451" s="135"/>
      <c r="D451" s="135"/>
      <c r="E451" s="135"/>
      <c r="F451" s="135"/>
      <c r="G451" s="135"/>
    </row>
    <row r="452" spans="1:7" ht="19.5" thickBot="1">
      <c r="A452" s="1" t="s">
        <v>354</v>
      </c>
      <c r="B452" s="136"/>
      <c r="C452" s="136"/>
      <c r="D452" s="136"/>
      <c r="E452" s="136"/>
      <c r="F452" s="136"/>
      <c r="G452" s="136"/>
    </row>
    <row r="453" spans="1:8" ht="12.75">
      <c r="A453" s="164" t="s">
        <v>249</v>
      </c>
      <c r="B453" s="161" t="s">
        <v>250</v>
      </c>
      <c r="C453" s="161" t="s">
        <v>763</v>
      </c>
      <c r="D453" s="161" t="s">
        <v>782</v>
      </c>
      <c r="E453" s="161" t="s">
        <v>790</v>
      </c>
      <c r="F453" s="161" t="s">
        <v>718</v>
      </c>
      <c r="G453" s="161" t="s">
        <v>726</v>
      </c>
      <c r="H453" s="164" t="s">
        <v>453</v>
      </c>
    </row>
    <row r="454" spans="1:8" ht="13.5" thickBot="1">
      <c r="A454" s="165" t="s">
        <v>251</v>
      </c>
      <c r="B454" s="571">
        <v>2001</v>
      </c>
      <c r="C454" s="571">
        <v>2001</v>
      </c>
      <c r="D454" s="571">
        <v>2001</v>
      </c>
      <c r="E454" s="571">
        <v>2001</v>
      </c>
      <c r="F454" s="571" t="s">
        <v>817</v>
      </c>
      <c r="G454" s="571" t="s">
        <v>233</v>
      </c>
      <c r="H454" s="165" t="s">
        <v>457</v>
      </c>
    </row>
    <row r="455" spans="1:8" ht="12.75">
      <c r="A455" s="227" t="s">
        <v>355</v>
      </c>
      <c r="B455" s="253">
        <v>0</v>
      </c>
      <c r="C455" s="253">
        <v>0</v>
      </c>
      <c r="D455" s="253">
        <v>0</v>
      </c>
      <c r="E455" s="253">
        <v>0</v>
      </c>
      <c r="F455" s="253">
        <v>0</v>
      </c>
      <c r="G455" s="575" t="str">
        <f aca="true" t="shared" si="10" ref="G455:G462">IF(OR(F455&lt;=0,E455=0),"*",F455/E455)</f>
        <v>*</v>
      </c>
      <c r="H455" s="229" t="s">
        <v>356</v>
      </c>
    </row>
    <row r="456" spans="1:8" ht="12.75">
      <c r="A456" s="147"/>
      <c r="B456" s="254">
        <v>0</v>
      </c>
      <c r="C456" s="254">
        <v>0</v>
      </c>
      <c r="D456" s="254">
        <v>0</v>
      </c>
      <c r="E456" s="254">
        <v>0</v>
      </c>
      <c r="F456" s="254">
        <v>0</v>
      </c>
      <c r="G456" s="577" t="str">
        <f t="shared" si="10"/>
        <v>*</v>
      </c>
      <c r="H456" s="235" t="s">
        <v>357</v>
      </c>
    </row>
    <row r="457" spans="1:8" ht="12.75">
      <c r="A457" s="147"/>
      <c r="B457" s="254">
        <v>0</v>
      </c>
      <c r="C457" s="254">
        <v>0</v>
      </c>
      <c r="D457" s="254">
        <v>0</v>
      </c>
      <c r="E457" s="254">
        <v>0</v>
      </c>
      <c r="F457" s="254">
        <v>0</v>
      </c>
      <c r="G457" s="577" t="str">
        <f t="shared" si="10"/>
        <v>*</v>
      </c>
      <c r="H457" s="235" t="s">
        <v>358</v>
      </c>
    </row>
    <row r="458" spans="1:8" ht="12.75">
      <c r="A458" s="147"/>
      <c r="B458" s="254">
        <v>0</v>
      </c>
      <c r="C458" s="254">
        <v>0</v>
      </c>
      <c r="D458" s="254">
        <v>0</v>
      </c>
      <c r="E458" s="254">
        <v>0</v>
      </c>
      <c r="F458" s="254">
        <v>0</v>
      </c>
      <c r="G458" s="577" t="str">
        <f t="shared" si="10"/>
        <v>*</v>
      </c>
      <c r="H458" s="235" t="s">
        <v>359</v>
      </c>
    </row>
    <row r="459" spans="1:8" ht="12.75">
      <c r="A459" s="147"/>
      <c r="B459" s="254">
        <v>0</v>
      </c>
      <c r="C459" s="254">
        <v>0</v>
      </c>
      <c r="D459" s="254">
        <v>0</v>
      </c>
      <c r="E459" s="254">
        <v>0</v>
      </c>
      <c r="F459" s="254">
        <v>0</v>
      </c>
      <c r="G459" s="577" t="str">
        <f t="shared" si="10"/>
        <v>*</v>
      </c>
      <c r="H459" s="235" t="s">
        <v>479</v>
      </c>
    </row>
    <row r="460" spans="1:8" ht="12.75">
      <c r="A460" s="147"/>
      <c r="B460" s="254">
        <v>0</v>
      </c>
      <c r="C460" s="254">
        <v>0</v>
      </c>
      <c r="D460" s="254">
        <v>0</v>
      </c>
      <c r="E460" s="254">
        <v>0</v>
      </c>
      <c r="F460" s="254">
        <v>0</v>
      </c>
      <c r="G460" s="577" t="str">
        <f t="shared" si="10"/>
        <v>*</v>
      </c>
      <c r="H460" s="235" t="s">
        <v>360</v>
      </c>
    </row>
    <row r="461" spans="1:8" ht="13.5" thickBot="1">
      <c r="A461" s="147" t="s">
        <v>361</v>
      </c>
      <c r="B461" s="255">
        <v>0</v>
      </c>
      <c r="C461" s="255">
        <v>0</v>
      </c>
      <c r="D461" s="255">
        <v>0</v>
      </c>
      <c r="E461" s="255">
        <v>0</v>
      </c>
      <c r="F461" s="255">
        <v>0</v>
      </c>
      <c r="G461" s="578" t="str">
        <f t="shared" si="10"/>
        <v>*</v>
      </c>
      <c r="H461" s="243" t="s">
        <v>338</v>
      </c>
    </row>
    <row r="462" spans="1:8" ht="13.5" thickBot="1">
      <c r="A462" s="170" t="s">
        <v>235</v>
      </c>
      <c r="B462" s="178">
        <f>SUM(B455:B461)</f>
        <v>0</v>
      </c>
      <c r="C462" s="178">
        <f>SUM(C455:C461)</f>
        <v>0</v>
      </c>
      <c r="D462" s="178">
        <f>SUM(D455:D461)</f>
        <v>0</v>
      </c>
      <c r="E462" s="178">
        <f>SUM(E455:E461)</f>
        <v>0</v>
      </c>
      <c r="F462" s="567">
        <f>SUM(F455:F461)</f>
        <v>0</v>
      </c>
      <c r="G462" s="582" t="str">
        <f t="shared" si="10"/>
        <v>*</v>
      </c>
      <c r="H462" s="174"/>
    </row>
    <row r="463" spans="1:8" ht="12.75">
      <c r="A463" s="607"/>
      <c r="B463" s="606"/>
      <c r="C463" s="606"/>
      <c r="D463" s="606"/>
      <c r="E463" s="606"/>
      <c r="F463" s="606"/>
      <c r="G463" s="608"/>
      <c r="H463" s="609"/>
    </row>
    <row r="464" spans="1:7" ht="19.5" thickBot="1">
      <c r="A464" s="1" t="s">
        <v>362</v>
      </c>
      <c r="B464" s="136"/>
      <c r="C464" s="136"/>
      <c r="D464" s="136"/>
      <c r="E464" s="136"/>
      <c r="F464" s="136"/>
      <c r="G464" s="136"/>
    </row>
    <row r="465" spans="1:8" ht="12.75">
      <c r="A465" s="164" t="s">
        <v>249</v>
      </c>
      <c r="B465" s="161" t="s">
        <v>250</v>
      </c>
      <c r="C465" s="161" t="s">
        <v>763</v>
      </c>
      <c r="D465" s="161" t="s">
        <v>782</v>
      </c>
      <c r="E465" s="161" t="s">
        <v>790</v>
      </c>
      <c r="F465" s="161" t="s">
        <v>718</v>
      </c>
      <c r="G465" s="161" t="s">
        <v>726</v>
      </c>
      <c r="H465" s="164" t="s">
        <v>453</v>
      </c>
    </row>
    <row r="466" spans="1:8" ht="13.5" thickBot="1">
      <c r="A466" s="165" t="s">
        <v>251</v>
      </c>
      <c r="B466" s="571">
        <v>2001</v>
      </c>
      <c r="C466" s="571">
        <v>2001</v>
      </c>
      <c r="D466" s="571">
        <v>2001</v>
      </c>
      <c r="E466" s="571">
        <v>2001</v>
      </c>
      <c r="F466" s="571" t="s">
        <v>817</v>
      </c>
      <c r="G466" s="571" t="s">
        <v>233</v>
      </c>
      <c r="H466" s="165" t="s">
        <v>457</v>
      </c>
    </row>
    <row r="467" spans="1:8" ht="12.75">
      <c r="A467" s="256" t="s">
        <v>363</v>
      </c>
      <c r="B467" s="257">
        <v>400</v>
      </c>
      <c r="C467" s="257">
        <v>3918</v>
      </c>
      <c r="D467" s="257">
        <v>3918</v>
      </c>
      <c r="E467" s="257">
        <v>3918</v>
      </c>
      <c r="F467" s="568">
        <v>3918</v>
      </c>
      <c r="G467" s="584">
        <f aca="true" t="shared" si="11" ref="G467:G479">IF(OR(F467&lt;=0,E467=0),"*",F467/E467)</f>
        <v>1</v>
      </c>
      <c r="H467" s="258" t="s">
        <v>338</v>
      </c>
    </row>
    <row r="468" spans="1:8" ht="12.75">
      <c r="A468" s="259" t="s">
        <v>364</v>
      </c>
      <c r="B468" s="260">
        <v>35</v>
      </c>
      <c r="C468" s="260">
        <v>35</v>
      </c>
      <c r="D468" s="260">
        <v>35</v>
      </c>
      <c r="E468" s="260">
        <v>35</v>
      </c>
      <c r="F468" s="260">
        <v>0</v>
      </c>
      <c r="G468" s="585" t="str">
        <f t="shared" si="11"/>
        <v>*</v>
      </c>
      <c r="H468" s="261" t="s">
        <v>542</v>
      </c>
    </row>
    <row r="469" spans="1:8" ht="12.75">
      <c r="A469" s="259"/>
      <c r="B469" s="262">
        <v>225</v>
      </c>
      <c r="C469" s="262">
        <v>225</v>
      </c>
      <c r="D469" s="262">
        <v>225</v>
      </c>
      <c r="E469" s="262">
        <v>290</v>
      </c>
      <c r="F469" s="262">
        <v>290</v>
      </c>
      <c r="G469" s="586">
        <f t="shared" si="11"/>
        <v>1</v>
      </c>
      <c r="H469" s="252" t="s">
        <v>543</v>
      </c>
    </row>
    <row r="470" spans="1:8" ht="12.75">
      <c r="A470" s="263"/>
      <c r="B470" s="262">
        <v>0</v>
      </c>
      <c r="C470" s="262">
        <v>0</v>
      </c>
      <c r="D470" s="262">
        <v>0</v>
      </c>
      <c r="E470" s="262">
        <v>0</v>
      </c>
      <c r="F470" s="262">
        <v>1</v>
      </c>
      <c r="G470" s="586" t="str">
        <f t="shared" si="11"/>
        <v>*</v>
      </c>
      <c r="H470" s="252" t="s">
        <v>351</v>
      </c>
    </row>
    <row r="471" spans="1:8" ht="12.75">
      <c r="A471" s="259"/>
      <c r="B471" s="262">
        <v>0</v>
      </c>
      <c r="C471" s="262">
        <v>0</v>
      </c>
      <c r="D471" s="262">
        <v>0</v>
      </c>
      <c r="E471" s="262">
        <v>1</v>
      </c>
      <c r="F471" s="262">
        <v>1</v>
      </c>
      <c r="G471" s="586">
        <f t="shared" si="11"/>
        <v>1</v>
      </c>
      <c r="H471" s="252" t="s">
        <v>544</v>
      </c>
    </row>
    <row r="472" spans="1:8" ht="12.75">
      <c r="A472" s="259" t="s">
        <v>365</v>
      </c>
      <c r="B472" s="262">
        <v>0</v>
      </c>
      <c r="C472" s="262">
        <v>0</v>
      </c>
      <c r="D472" s="262">
        <v>0</v>
      </c>
      <c r="E472" s="262">
        <v>0</v>
      </c>
      <c r="F472" s="262">
        <v>0</v>
      </c>
      <c r="G472" s="586" t="str">
        <f t="shared" si="11"/>
        <v>*</v>
      </c>
      <c r="H472" s="252" t="s">
        <v>545</v>
      </c>
    </row>
    <row r="473" spans="1:8" ht="12.75">
      <c r="A473" s="259" t="s">
        <v>366</v>
      </c>
      <c r="B473" s="262">
        <v>0</v>
      </c>
      <c r="C473" s="262">
        <v>0</v>
      </c>
      <c r="D473" s="262">
        <v>0</v>
      </c>
      <c r="E473" s="262">
        <v>0</v>
      </c>
      <c r="F473" s="262">
        <v>0</v>
      </c>
      <c r="G473" s="586" t="str">
        <f t="shared" si="11"/>
        <v>*</v>
      </c>
      <c r="H473" s="252" t="s">
        <v>356</v>
      </c>
    </row>
    <row r="474" spans="1:8" ht="12.75">
      <c r="A474" s="259"/>
      <c r="B474" s="262">
        <v>0</v>
      </c>
      <c r="C474" s="262">
        <v>0</v>
      </c>
      <c r="D474" s="262">
        <v>0</v>
      </c>
      <c r="E474" s="262">
        <v>0</v>
      </c>
      <c r="F474" s="262">
        <v>0</v>
      </c>
      <c r="G474" s="586" t="str">
        <f t="shared" si="11"/>
        <v>*</v>
      </c>
      <c r="H474" s="252" t="s">
        <v>367</v>
      </c>
    </row>
    <row r="475" spans="1:8" ht="12.75">
      <c r="A475" s="259"/>
      <c r="B475" s="262">
        <v>10</v>
      </c>
      <c r="C475" s="262">
        <v>10</v>
      </c>
      <c r="D475" s="262">
        <v>10</v>
      </c>
      <c r="E475" s="262">
        <v>10</v>
      </c>
      <c r="F475" s="262">
        <v>8</v>
      </c>
      <c r="G475" s="586">
        <f t="shared" si="11"/>
        <v>0.8</v>
      </c>
      <c r="H475" s="252" t="s">
        <v>338</v>
      </c>
    </row>
    <row r="476" spans="1:8" ht="12.75">
      <c r="A476" s="259"/>
      <c r="B476" s="262">
        <v>160</v>
      </c>
      <c r="C476" s="262">
        <v>160</v>
      </c>
      <c r="D476" s="262">
        <v>160</v>
      </c>
      <c r="E476" s="262">
        <v>200</v>
      </c>
      <c r="F476" s="262">
        <v>199</v>
      </c>
      <c r="G476" s="586">
        <f t="shared" si="11"/>
        <v>0.995</v>
      </c>
      <c r="H476" s="252" t="s">
        <v>617</v>
      </c>
    </row>
    <row r="477" spans="1:8" ht="12.75">
      <c r="A477" s="264"/>
      <c r="B477" s="265">
        <v>0</v>
      </c>
      <c r="C477" s="265">
        <v>0</v>
      </c>
      <c r="D477" s="265">
        <v>0</v>
      </c>
      <c r="E477" s="265">
        <v>0</v>
      </c>
      <c r="F477" s="265">
        <v>0</v>
      </c>
      <c r="G477" s="587" t="str">
        <f t="shared" si="11"/>
        <v>*</v>
      </c>
      <c r="H477" s="266" t="s">
        <v>517</v>
      </c>
    </row>
    <row r="478" spans="1:8" ht="13.5" thickBot="1">
      <c r="A478" s="267"/>
      <c r="B478" s="268">
        <v>0</v>
      </c>
      <c r="C478" s="268">
        <v>0</v>
      </c>
      <c r="D478" s="268">
        <v>0</v>
      </c>
      <c r="E478" s="268">
        <v>0</v>
      </c>
      <c r="F478" s="268">
        <v>0</v>
      </c>
      <c r="G478" s="588" t="str">
        <f t="shared" si="11"/>
        <v>*</v>
      </c>
      <c r="H478" s="269" t="s">
        <v>351</v>
      </c>
    </row>
    <row r="479" spans="1:8" ht="13.5" thickBot="1">
      <c r="A479" s="170" t="s">
        <v>235</v>
      </c>
      <c r="B479" s="163">
        <f>SUM(B467:B478)</f>
        <v>830</v>
      </c>
      <c r="C479" s="163">
        <f>SUM(C467:C478)</f>
        <v>4348</v>
      </c>
      <c r="D479" s="163">
        <f>SUM(D467:D478)</f>
        <v>4348</v>
      </c>
      <c r="E479" s="163">
        <f>SUM(E467:E478)</f>
        <v>4454</v>
      </c>
      <c r="F479" s="565">
        <f>SUM(F467:F478)</f>
        <v>4417</v>
      </c>
      <c r="G479" s="582">
        <f t="shared" si="11"/>
        <v>0.991692860350247</v>
      </c>
      <c r="H479" s="174"/>
    </row>
    <row r="480" spans="1:8" ht="12.75">
      <c r="A480" s="108"/>
      <c r="B480" s="611"/>
      <c r="C480" s="611"/>
      <c r="D480" s="611"/>
      <c r="E480" s="611"/>
      <c r="F480" s="611"/>
      <c r="G480" s="612"/>
      <c r="H480" s="108"/>
    </row>
    <row r="481" spans="1:8" ht="12.75">
      <c r="A481" s="270"/>
      <c r="B481" s="271"/>
      <c r="C481" s="271"/>
      <c r="D481" s="271"/>
      <c r="E481" s="271"/>
      <c r="F481" s="271"/>
      <c r="G481" s="271"/>
      <c r="H481" s="107"/>
    </row>
    <row r="482" spans="1:8" ht="19.5" thickBot="1">
      <c r="A482" s="272" t="s">
        <v>368</v>
      </c>
      <c r="B482" s="273"/>
      <c r="C482" s="273"/>
      <c r="D482" s="273"/>
      <c r="E482" s="273"/>
      <c r="F482" s="273"/>
      <c r="G482" s="273"/>
      <c r="H482" s="107"/>
    </row>
    <row r="483" spans="1:8" ht="12.75">
      <c r="A483" s="164" t="s">
        <v>249</v>
      </c>
      <c r="B483" s="161" t="s">
        <v>250</v>
      </c>
      <c r="C483" s="161" t="s">
        <v>763</v>
      </c>
      <c r="D483" s="161" t="s">
        <v>782</v>
      </c>
      <c r="E483" s="161" t="s">
        <v>790</v>
      </c>
      <c r="F483" s="161" t="s">
        <v>718</v>
      </c>
      <c r="G483" s="161" t="s">
        <v>726</v>
      </c>
      <c r="H483" s="164" t="s">
        <v>546</v>
      </c>
    </row>
    <row r="484" spans="1:8" ht="13.5" thickBot="1">
      <c r="A484" s="165" t="s">
        <v>251</v>
      </c>
      <c r="B484" s="571">
        <v>2001</v>
      </c>
      <c r="C484" s="571">
        <v>2001</v>
      </c>
      <c r="D484" s="571">
        <v>2001</v>
      </c>
      <c r="E484" s="571">
        <v>2001</v>
      </c>
      <c r="F484" s="571" t="s">
        <v>817</v>
      </c>
      <c r="G484" s="571" t="s">
        <v>233</v>
      </c>
      <c r="H484" s="165" t="s">
        <v>457</v>
      </c>
    </row>
    <row r="485" spans="1:8" ht="12.75">
      <c r="A485" s="227" t="s">
        <v>369</v>
      </c>
      <c r="B485" s="274">
        <v>0</v>
      </c>
      <c r="C485" s="274">
        <v>0</v>
      </c>
      <c r="D485" s="274">
        <v>0</v>
      </c>
      <c r="E485" s="274">
        <v>0</v>
      </c>
      <c r="F485" s="283">
        <v>0</v>
      </c>
      <c r="G485" s="584" t="str">
        <f aca="true" t="shared" si="12" ref="G485:G497">IF(OR(F485&lt;=0,E485=0),"*",F485/E485)</f>
        <v>*</v>
      </c>
      <c r="H485" s="258" t="s">
        <v>547</v>
      </c>
    </row>
    <row r="486" spans="1:8" ht="12.75">
      <c r="A486" s="230" t="s">
        <v>371</v>
      </c>
      <c r="B486" s="275">
        <v>0</v>
      </c>
      <c r="C486" s="275">
        <v>0</v>
      </c>
      <c r="D486" s="275">
        <v>0</v>
      </c>
      <c r="E486" s="275">
        <v>0</v>
      </c>
      <c r="F486" s="569">
        <v>0</v>
      </c>
      <c r="G486" s="585" t="str">
        <f t="shared" si="12"/>
        <v>*</v>
      </c>
      <c r="H486" s="261" t="s">
        <v>370</v>
      </c>
    </row>
    <row r="487" spans="1:8" ht="12.75">
      <c r="A487" s="147" t="s">
        <v>372</v>
      </c>
      <c r="B487" s="275">
        <v>0</v>
      </c>
      <c r="C487" s="275">
        <v>0</v>
      </c>
      <c r="D487" s="275">
        <v>0</v>
      </c>
      <c r="E487" s="275">
        <v>0</v>
      </c>
      <c r="F487" s="569">
        <v>0</v>
      </c>
      <c r="G487" s="585" t="str">
        <f t="shared" si="12"/>
        <v>*</v>
      </c>
      <c r="H487" s="261" t="s">
        <v>263</v>
      </c>
    </row>
    <row r="488" spans="1:8" ht="12.75">
      <c r="A488" s="147"/>
      <c r="B488" s="275">
        <v>0</v>
      </c>
      <c r="C488" s="275">
        <v>0</v>
      </c>
      <c r="D488" s="275">
        <v>0</v>
      </c>
      <c r="E488" s="275">
        <v>0</v>
      </c>
      <c r="F488" s="569">
        <v>0</v>
      </c>
      <c r="G488" s="585" t="str">
        <f t="shared" si="12"/>
        <v>*</v>
      </c>
      <c r="H488" s="261" t="s">
        <v>265</v>
      </c>
    </row>
    <row r="489" spans="1:8" ht="12.75">
      <c r="A489" s="147"/>
      <c r="B489" s="276">
        <v>0</v>
      </c>
      <c r="C489" s="276">
        <v>0</v>
      </c>
      <c r="D489" s="276">
        <v>0</v>
      </c>
      <c r="E489" s="276">
        <v>0</v>
      </c>
      <c r="F489" s="570">
        <v>0</v>
      </c>
      <c r="G489" s="576" t="str">
        <f t="shared" si="12"/>
        <v>*</v>
      </c>
      <c r="H489" s="232" t="s">
        <v>264</v>
      </c>
    </row>
    <row r="490" spans="1:8" ht="12.75">
      <c r="A490" s="147"/>
      <c r="B490" s="276">
        <v>0</v>
      </c>
      <c r="C490" s="276">
        <v>0</v>
      </c>
      <c r="D490" s="276">
        <v>0</v>
      </c>
      <c r="E490" s="276">
        <v>40</v>
      </c>
      <c r="F490" s="570">
        <v>40</v>
      </c>
      <c r="G490" s="576">
        <f t="shared" si="12"/>
        <v>1</v>
      </c>
      <c r="H490" s="232" t="s">
        <v>789</v>
      </c>
    </row>
    <row r="491" spans="1:8" ht="12.75">
      <c r="A491" s="147"/>
      <c r="B491" s="276">
        <v>70</v>
      </c>
      <c r="C491" s="276">
        <v>70</v>
      </c>
      <c r="D491" s="276">
        <v>70</v>
      </c>
      <c r="E491" s="276">
        <v>67</v>
      </c>
      <c r="F491" s="570">
        <v>65</v>
      </c>
      <c r="G491" s="576">
        <f t="shared" si="12"/>
        <v>0.9701492537313433</v>
      </c>
      <c r="H491" s="232" t="s">
        <v>373</v>
      </c>
    </row>
    <row r="492" spans="1:8" ht="12.75">
      <c r="A492" s="147"/>
      <c r="B492" s="277">
        <v>100</v>
      </c>
      <c r="C492" s="277">
        <v>100</v>
      </c>
      <c r="D492" s="277">
        <v>100</v>
      </c>
      <c r="E492" s="277">
        <v>41</v>
      </c>
      <c r="F492" s="254">
        <v>41</v>
      </c>
      <c r="G492" s="577">
        <f t="shared" si="12"/>
        <v>1</v>
      </c>
      <c r="H492" s="235" t="s">
        <v>374</v>
      </c>
    </row>
    <row r="493" spans="1:8" ht="12.75">
      <c r="A493" s="236"/>
      <c r="B493" s="278">
        <v>0</v>
      </c>
      <c r="C493" s="278">
        <v>0</v>
      </c>
      <c r="D493" s="278">
        <v>0</v>
      </c>
      <c r="E493" s="278">
        <v>0</v>
      </c>
      <c r="F493" s="255">
        <v>1</v>
      </c>
      <c r="G493" s="577" t="str">
        <f t="shared" si="12"/>
        <v>*</v>
      </c>
      <c r="H493" s="238" t="s">
        <v>521</v>
      </c>
    </row>
    <row r="494" spans="1:8" ht="12.75">
      <c r="A494" s="236"/>
      <c r="B494" s="278">
        <v>0</v>
      </c>
      <c r="C494" s="278">
        <v>0</v>
      </c>
      <c r="D494" s="278">
        <v>0</v>
      </c>
      <c r="E494" s="278">
        <v>0</v>
      </c>
      <c r="F494" s="255">
        <v>0</v>
      </c>
      <c r="G494" s="578" t="str">
        <f t="shared" si="12"/>
        <v>*</v>
      </c>
      <c r="H494" s="238" t="s">
        <v>479</v>
      </c>
    </row>
    <row r="495" spans="1:8" ht="12.75">
      <c r="A495" s="236"/>
      <c r="B495" s="278">
        <v>500</v>
      </c>
      <c r="C495" s="278">
        <v>500</v>
      </c>
      <c r="D495" s="278">
        <v>500</v>
      </c>
      <c r="E495" s="278">
        <v>565</v>
      </c>
      <c r="F495" s="255">
        <v>507</v>
      </c>
      <c r="G495" s="578">
        <f t="shared" si="12"/>
        <v>0.8973451327433628</v>
      </c>
      <c r="H495" s="238" t="s">
        <v>273</v>
      </c>
    </row>
    <row r="496" spans="1:8" ht="13.5" thickBot="1">
      <c r="A496" s="248"/>
      <c r="B496" s="279">
        <v>0</v>
      </c>
      <c r="C496" s="279">
        <v>700</v>
      </c>
      <c r="D496" s="279">
        <v>700</v>
      </c>
      <c r="E496" s="279">
        <v>700</v>
      </c>
      <c r="F496" s="279">
        <v>700</v>
      </c>
      <c r="G496" s="578">
        <f t="shared" si="12"/>
        <v>1</v>
      </c>
      <c r="H496" s="243" t="s">
        <v>748</v>
      </c>
    </row>
    <row r="497" spans="1:8" ht="13.5" thickBot="1">
      <c r="A497" s="170" t="s">
        <v>235</v>
      </c>
      <c r="B497" s="178">
        <f>SUM(B486:B495)</f>
        <v>670</v>
      </c>
      <c r="C497" s="178">
        <f>SUM(C486:C496)</f>
        <v>1370</v>
      </c>
      <c r="D497" s="178">
        <f>SUM(D486:D496)</f>
        <v>1370</v>
      </c>
      <c r="E497" s="178">
        <f>SUM(E486:E496)</f>
        <v>1413</v>
      </c>
      <c r="F497" s="567">
        <f>SUM(F485:F496)</f>
        <v>1354</v>
      </c>
      <c r="G497" s="582">
        <f t="shared" si="12"/>
        <v>0.9582448690728945</v>
      </c>
      <c r="H497" s="174"/>
    </row>
    <row r="498" spans="1:8" ht="12.75">
      <c r="A498" s="175"/>
      <c r="B498" s="574"/>
      <c r="C498" s="574"/>
      <c r="D498" s="574"/>
      <c r="E498" s="574"/>
      <c r="F498" s="574"/>
      <c r="G498" s="574"/>
      <c r="H498" s="175"/>
    </row>
    <row r="499" spans="1:8" ht="12.75">
      <c r="A499" s="175"/>
      <c r="B499" s="574"/>
      <c r="C499" s="574"/>
      <c r="D499" s="574"/>
      <c r="E499" s="574"/>
      <c r="F499" s="574"/>
      <c r="G499" s="574"/>
      <c r="H499" s="175"/>
    </row>
    <row r="500" spans="1:8" ht="12.75">
      <c r="A500" s="175"/>
      <c r="B500" s="574"/>
      <c r="C500" s="574"/>
      <c r="D500" s="574"/>
      <c r="E500" s="574"/>
      <c r="F500" s="574"/>
      <c r="G500" s="574"/>
      <c r="H500" s="175"/>
    </row>
    <row r="501" spans="1:8" ht="12.75">
      <c r="A501" s="108"/>
      <c r="B501" s="280"/>
      <c r="C501" s="280"/>
      <c r="D501" s="280"/>
      <c r="E501" s="280"/>
      <c r="F501" s="280"/>
      <c r="G501" s="280"/>
      <c r="H501" s="108"/>
    </row>
    <row r="502" spans="1:8" ht="19.5" thickBot="1">
      <c r="A502" s="272" t="s">
        <v>375</v>
      </c>
      <c r="B502" s="273"/>
      <c r="C502" s="273"/>
      <c r="D502" s="273"/>
      <c r="E502" s="273"/>
      <c r="F502" s="273"/>
      <c r="G502" s="273"/>
      <c r="H502" s="107"/>
    </row>
    <row r="503" spans="1:8" ht="12.75">
      <c r="A503" s="164" t="s">
        <v>249</v>
      </c>
      <c r="B503" s="161" t="s">
        <v>250</v>
      </c>
      <c r="C503" s="161" t="s">
        <v>763</v>
      </c>
      <c r="D503" s="161" t="s">
        <v>782</v>
      </c>
      <c r="E503" s="161" t="s">
        <v>790</v>
      </c>
      <c r="F503" s="161" t="s">
        <v>718</v>
      </c>
      <c r="G503" s="161" t="s">
        <v>726</v>
      </c>
      <c r="H503" s="164" t="s">
        <v>453</v>
      </c>
    </row>
    <row r="504" spans="1:8" ht="13.5" thickBot="1">
      <c r="A504" s="165" t="s">
        <v>251</v>
      </c>
      <c r="B504" s="571">
        <v>2001</v>
      </c>
      <c r="C504" s="571">
        <v>2001</v>
      </c>
      <c r="D504" s="571">
        <v>2001</v>
      </c>
      <c r="E504" s="571">
        <v>2001</v>
      </c>
      <c r="F504" s="571" t="s">
        <v>817</v>
      </c>
      <c r="G504" s="571" t="s">
        <v>233</v>
      </c>
      <c r="H504" s="165" t="s">
        <v>457</v>
      </c>
    </row>
    <row r="505" spans="1:8" ht="12.75">
      <c r="A505" s="227" t="s">
        <v>376</v>
      </c>
      <c r="B505" s="253">
        <v>209</v>
      </c>
      <c r="C505" s="253">
        <v>209</v>
      </c>
      <c r="D505" s="253">
        <v>209</v>
      </c>
      <c r="E505" s="253">
        <v>209</v>
      </c>
      <c r="F505" s="253">
        <v>209</v>
      </c>
      <c r="G505" s="575">
        <f aca="true" t="shared" si="13" ref="G505:G516">IF(OR(F505&lt;=0,E505=0),"*",F505/E505)</f>
        <v>1</v>
      </c>
      <c r="H505" s="229" t="s">
        <v>377</v>
      </c>
    </row>
    <row r="506" spans="1:8" ht="12.75">
      <c r="A506" s="147" t="s">
        <v>378</v>
      </c>
      <c r="B506" s="254">
        <v>30</v>
      </c>
      <c r="C506" s="254">
        <v>30</v>
      </c>
      <c r="D506" s="254">
        <v>30</v>
      </c>
      <c r="E506" s="254">
        <v>35</v>
      </c>
      <c r="F506" s="254">
        <v>33</v>
      </c>
      <c r="G506" s="577">
        <f t="shared" si="13"/>
        <v>0.9428571428571428</v>
      </c>
      <c r="H506" s="235" t="s">
        <v>377</v>
      </c>
    </row>
    <row r="507" spans="1:8" ht="12.75">
      <c r="A507" s="147" t="s">
        <v>379</v>
      </c>
      <c r="B507" s="254">
        <v>0</v>
      </c>
      <c r="C507" s="254">
        <v>0</v>
      </c>
      <c r="D507" s="254">
        <v>0</v>
      </c>
      <c r="E507" s="254">
        <v>0</v>
      </c>
      <c r="F507" s="254">
        <v>68</v>
      </c>
      <c r="G507" s="577" t="str">
        <f t="shared" si="13"/>
        <v>*</v>
      </c>
      <c r="H507" s="235" t="s">
        <v>377</v>
      </c>
    </row>
    <row r="508" spans="1:8" ht="12.75">
      <c r="A508" s="147"/>
      <c r="B508" s="254">
        <v>0</v>
      </c>
      <c r="C508" s="254">
        <v>0</v>
      </c>
      <c r="D508" s="254">
        <v>0</v>
      </c>
      <c r="E508" s="254">
        <v>0</v>
      </c>
      <c r="F508" s="254">
        <v>0</v>
      </c>
      <c r="G508" s="577" t="str">
        <f t="shared" si="13"/>
        <v>*</v>
      </c>
      <c r="H508" s="235" t="s">
        <v>548</v>
      </c>
    </row>
    <row r="509" spans="1:8" ht="12.75">
      <c r="A509" s="147" t="s">
        <v>380</v>
      </c>
      <c r="B509" s="254">
        <v>0</v>
      </c>
      <c r="C509" s="254">
        <v>0</v>
      </c>
      <c r="D509" s="254">
        <v>20</v>
      </c>
      <c r="E509" s="254">
        <v>60</v>
      </c>
      <c r="F509" s="254">
        <v>60</v>
      </c>
      <c r="G509" s="577">
        <f t="shared" si="13"/>
        <v>1</v>
      </c>
      <c r="H509" s="235" t="s">
        <v>604</v>
      </c>
    </row>
    <row r="510" spans="1:8" ht="12.75">
      <c r="A510" s="147" t="s">
        <v>381</v>
      </c>
      <c r="B510" s="254">
        <v>100</v>
      </c>
      <c r="C510" s="254">
        <v>100</v>
      </c>
      <c r="D510" s="254">
        <v>100</v>
      </c>
      <c r="E510" s="254">
        <v>100</v>
      </c>
      <c r="F510" s="254">
        <v>100</v>
      </c>
      <c r="G510" s="577">
        <f t="shared" si="13"/>
        <v>1</v>
      </c>
      <c r="H510" s="232" t="s">
        <v>549</v>
      </c>
    </row>
    <row r="511" spans="1:8" ht="12.75">
      <c r="A511" s="147" t="s">
        <v>382</v>
      </c>
      <c r="B511" s="254">
        <v>0</v>
      </c>
      <c r="C511" s="254">
        <v>0</v>
      </c>
      <c r="D511" s="254">
        <v>0</v>
      </c>
      <c r="E511" s="254">
        <v>0</v>
      </c>
      <c r="F511" s="254">
        <v>0</v>
      </c>
      <c r="G511" s="577" t="str">
        <f t="shared" si="13"/>
        <v>*</v>
      </c>
      <c r="H511" s="235" t="s">
        <v>548</v>
      </c>
    </row>
    <row r="512" spans="1:8" ht="12.75">
      <c r="A512" s="147"/>
      <c r="B512" s="254">
        <v>30</v>
      </c>
      <c r="C512" s="254">
        <v>30</v>
      </c>
      <c r="D512" s="254">
        <v>30</v>
      </c>
      <c r="E512" s="254">
        <v>30</v>
      </c>
      <c r="F512" s="254">
        <v>9</v>
      </c>
      <c r="G512" s="577">
        <f t="shared" si="13"/>
        <v>0.3</v>
      </c>
      <c r="H512" s="235" t="s">
        <v>550</v>
      </c>
    </row>
    <row r="513" spans="1:8" ht="12.75">
      <c r="A513" s="244" t="s">
        <v>383</v>
      </c>
      <c r="B513" s="281">
        <v>100</v>
      </c>
      <c r="C513" s="281">
        <v>100</v>
      </c>
      <c r="D513" s="281">
        <v>100</v>
      </c>
      <c r="E513" s="281">
        <v>100</v>
      </c>
      <c r="F513" s="281">
        <v>15</v>
      </c>
      <c r="G513" s="581">
        <f t="shared" si="13"/>
        <v>0.15</v>
      </c>
      <c r="H513" s="247" t="s">
        <v>605</v>
      </c>
    </row>
    <row r="514" spans="1:8" ht="12.75">
      <c r="A514" s="147" t="s">
        <v>384</v>
      </c>
      <c r="B514" s="254">
        <v>0</v>
      </c>
      <c r="C514" s="254">
        <v>0</v>
      </c>
      <c r="D514" s="254">
        <v>0</v>
      </c>
      <c r="E514" s="254">
        <v>4</v>
      </c>
      <c r="F514" s="254">
        <v>4</v>
      </c>
      <c r="G514" s="577">
        <f t="shared" si="13"/>
        <v>1</v>
      </c>
      <c r="H514" s="235" t="s">
        <v>385</v>
      </c>
    </row>
    <row r="515" spans="1:8" ht="13.5" thickBot="1">
      <c r="A515" s="248" t="s">
        <v>750</v>
      </c>
      <c r="B515" s="279">
        <v>0</v>
      </c>
      <c r="C515" s="279">
        <v>0</v>
      </c>
      <c r="D515" s="279">
        <v>0</v>
      </c>
      <c r="E515" s="279">
        <v>4</v>
      </c>
      <c r="F515" s="279">
        <v>4</v>
      </c>
      <c r="G515" s="602">
        <f t="shared" si="13"/>
        <v>1</v>
      </c>
      <c r="H515" s="243" t="s">
        <v>377</v>
      </c>
    </row>
    <row r="516" spans="1:8" ht="13.5" thickBot="1">
      <c r="A516" s="170" t="s">
        <v>235</v>
      </c>
      <c r="B516" s="178">
        <f>SUM(B505:B514)</f>
        <v>469</v>
      </c>
      <c r="C516" s="178">
        <f>SUM(C505:C514)</f>
        <v>469</v>
      </c>
      <c r="D516" s="178">
        <f>SUM(D505:D514)</f>
        <v>489</v>
      </c>
      <c r="E516" s="178">
        <f>SUM(E505:E515)</f>
        <v>542</v>
      </c>
      <c r="F516" s="567">
        <f>SUM(F505:F515)</f>
        <v>502</v>
      </c>
      <c r="G516" s="582">
        <f t="shared" si="13"/>
        <v>0.9261992619926199</v>
      </c>
      <c r="H516" s="174"/>
    </row>
    <row r="517" spans="2:7" ht="12.75">
      <c r="B517" s="136"/>
      <c r="C517" s="136"/>
      <c r="D517" s="136"/>
      <c r="E517" s="136"/>
      <c r="F517" s="136"/>
      <c r="G517" s="136"/>
    </row>
    <row r="518" spans="1:7" ht="19.5" thickBot="1">
      <c r="A518" s="1" t="s">
        <v>386</v>
      </c>
      <c r="B518" s="136"/>
      <c r="C518" s="136"/>
      <c r="D518" s="136"/>
      <c r="E518" s="136"/>
      <c r="F518" s="136"/>
      <c r="G518" s="136"/>
    </row>
    <row r="519" spans="1:8" ht="12.75">
      <c r="A519" s="164" t="s">
        <v>249</v>
      </c>
      <c r="B519" s="161" t="s">
        <v>250</v>
      </c>
      <c r="C519" s="161" t="s">
        <v>763</v>
      </c>
      <c r="D519" s="161" t="s">
        <v>782</v>
      </c>
      <c r="E519" s="161" t="s">
        <v>790</v>
      </c>
      <c r="F519" s="161" t="s">
        <v>718</v>
      </c>
      <c r="G519" s="161" t="s">
        <v>726</v>
      </c>
      <c r="H519" s="164" t="s">
        <v>453</v>
      </c>
    </row>
    <row r="520" spans="1:8" ht="13.5" thickBot="1">
      <c r="A520" s="165" t="s">
        <v>251</v>
      </c>
      <c r="B520" s="571">
        <v>2001</v>
      </c>
      <c r="C520" s="571">
        <v>2001</v>
      </c>
      <c r="D520" s="571">
        <v>2001</v>
      </c>
      <c r="E520" s="571">
        <v>2001</v>
      </c>
      <c r="F520" s="571" t="s">
        <v>817</v>
      </c>
      <c r="G520" s="571" t="s">
        <v>233</v>
      </c>
      <c r="H520" s="165" t="s">
        <v>457</v>
      </c>
    </row>
    <row r="521" spans="1:8" ht="12.75">
      <c r="A521" s="92" t="s">
        <v>449</v>
      </c>
      <c r="B521" s="260">
        <v>850</v>
      </c>
      <c r="C521" s="260">
        <v>1788</v>
      </c>
      <c r="D521" s="260">
        <v>1788</v>
      </c>
      <c r="E521" s="260">
        <v>1831</v>
      </c>
      <c r="F521" s="260">
        <v>1804</v>
      </c>
      <c r="G521" s="585">
        <f aca="true" t="shared" si="14" ref="G521:G532">IF(OR(F521&lt;=0,E521=0),"*",F521/E521)</f>
        <v>0.9852539595849262</v>
      </c>
      <c r="H521" s="282" t="s">
        <v>765</v>
      </c>
    </row>
    <row r="522" spans="1:8" ht="12.75">
      <c r="A522" s="92" t="s">
        <v>687</v>
      </c>
      <c r="B522" s="260">
        <v>60</v>
      </c>
      <c r="C522" s="260">
        <v>60</v>
      </c>
      <c r="D522" s="260">
        <v>60</v>
      </c>
      <c r="E522" s="260">
        <v>60</v>
      </c>
      <c r="F522" s="260">
        <v>0</v>
      </c>
      <c r="G522" s="585" t="str">
        <f t="shared" si="14"/>
        <v>*</v>
      </c>
      <c r="H522" s="282" t="s">
        <v>689</v>
      </c>
    </row>
    <row r="523" spans="1:8" ht="12.75">
      <c r="A523" s="13" t="s">
        <v>387</v>
      </c>
      <c r="B523" s="265">
        <v>250</v>
      </c>
      <c r="C523" s="265">
        <v>250</v>
      </c>
      <c r="D523" s="265">
        <v>250</v>
      </c>
      <c r="E523" s="265">
        <v>250</v>
      </c>
      <c r="F523" s="265">
        <v>93</v>
      </c>
      <c r="G523" s="587">
        <f t="shared" si="14"/>
        <v>0.372</v>
      </c>
      <c r="H523" s="282" t="s">
        <v>690</v>
      </c>
    </row>
    <row r="524" spans="1:8" ht="12.75">
      <c r="A524" s="13" t="s">
        <v>741</v>
      </c>
      <c r="B524" s="265">
        <v>200</v>
      </c>
      <c r="C524" s="265">
        <v>200</v>
      </c>
      <c r="D524" s="265">
        <v>200</v>
      </c>
      <c r="E524" s="265">
        <v>200</v>
      </c>
      <c r="F524" s="265">
        <v>200</v>
      </c>
      <c r="G524" s="587">
        <f t="shared" si="14"/>
        <v>1</v>
      </c>
      <c r="H524" s="282" t="s">
        <v>691</v>
      </c>
    </row>
    <row r="525" spans="1:8" ht="12.75">
      <c r="A525" s="13" t="s">
        <v>388</v>
      </c>
      <c r="B525" s="265">
        <v>1100</v>
      </c>
      <c r="C525" s="265">
        <v>1100</v>
      </c>
      <c r="D525" s="265">
        <v>1100</v>
      </c>
      <c r="E525" s="265">
        <v>1100</v>
      </c>
      <c r="F525" s="265">
        <v>989</v>
      </c>
      <c r="G525" s="587">
        <f t="shared" si="14"/>
        <v>0.899090909090909</v>
      </c>
      <c r="H525" s="282" t="s">
        <v>692</v>
      </c>
    </row>
    <row r="526" spans="1:8" ht="12.75">
      <c r="A526" s="13" t="s">
        <v>687</v>
      </c>
      <c r="B526" s="265">
        <v>4400</v>
      </c>
      <c r="C526" s="265">
        <v>4400</v>
      </c>
      <c r="D526" s="265">
        <v>4400</v>
      </c>
      <c r="E526" s="265">
        <v>4400</v>
      </c>
      <c r="F526" s="265">
        <v>1534</v>
      </c>
      <c r="G526" s="587">
        <f t="shared" si="14"/>
        <v>0.34863636363636363</v>
      </c>
      <c r="H526" s="282" t="s">
        <v>693</v>
      </c>
    </row>
    <row r="527" spans="1:8" ht="12.75">
      <c r="A527" s="13" t="s">
        <v>389</v>
      </c>
      <c r="B527" s="265">
        <v>2200</v>
      </c>
      <c r="C527" s="265">
        <v>2200</v>
      </c>
      <c r="D527" s="265">
        <v>2200</v>
      </c>
      <c r="E527" s="265">
        <v>2200</v>
      </c>
      <c r="F527" s="265">
        <v>2156</v>
      </c>
      <c r="G527" s="587">
        <f t="shared" si="14"/>
        <v>0.98</v>
      </c>
      <c r="H527" s="282" t="s">
        <v>694</v>
      </c>
    </row>
    <row r="528" spans="1:8" ht="12.75">
      <c r="A528" s="13" t="s">
        <v>740</v>
      </c>
      <c r="B528" s="265">
        <v>220</v>
      </c>
      <c r="C528" s="265">
        <v>220</v>
      </c>
      <c r="D528" s="265">
        <v>220</v>
      </c>
      <c r="E528" s="265">
        <v>220</v>
      </c>
      <c r="F528" s="265">
        <v>197</v>
      </c>
      <c r="G528" s="587">
        <f t="shared" si="14"/>
        <v>0.8954545454545455</v>
      </c>
      <c r="H528" s="282" t="s">
        <v>695</v>
      </c>
    </row>
    <row r="529" spans="1:8" ht="12.75">
      <c r="A529" s="13" t="s">
        <v>686</v>
      </c>
      <c r="B529" s="265">
        <v>150</v>
      </c>
      <c r="C529" s="265">
        <v>150</v>
      </c>
      <c r="D529" s="265">
        <v>150</v>
      </c>
      <c r="E529" s="265">
        <v>150</v>
      </c>
      <c r="F529" s="265">
        <v>0</v>
      </c>
      <c r="G529" s="587" t="str">
        <f t="shared" si="14"/>
        <v>*</v>
      </c>
      <c r="H529" s="282" t="s">
        <v>696</v>
      </c>
    </row>
    <row r="530" spans="1:8" ht="12.75">
      <c r="A530" s="13" t="s">
        <v>670</v>
      </c>
      <c r="B530" s="265">
        <v>1400</v>
      </c>
      <c r="C530" s="265">
        <v>1400</v>
      </c>
      <c r="D530" s="265">
        <v>1400</v>
      </c>
      <c r="E530" s="265">
        <v>1400</v>
      </c>
      <c r="F530" s="265">
        <v>0</v>
      </c>
      <c r="G530" s="587" t="str">
        <f t="shared" si="14"/>
        <v>*</v>
      </c>
      <c r="H530" s="282" t="s">
        <v>697</v>
      </c>
    </row>
    <row r="531" spans="1:8" ht="13.5" thickBot="1">
      <c r="A531" s="13" t="s">
        <v>390</v>
      </c>
      <c r="B531" s="265">
        <v>2380</v>
      </c>
      <c r="C531" s="265">
        <v>1988</v>
      </c>
      <c r="D531" s="265">
        <v>6507</v>
      </c>
      <c r="E531" s="265">
        <v>6536</v>
      </c>
      <c r="F531" s="265">
        <v>0</v>
      </c>
      <c r="G531" s="587" t="str">
        <f t="shared" si="14"/>
        <v>*</v>
      </c>
      <c r="H531" s="282" t="s">
        <v>698</v>
      </c>
    </row>
    <row r="532" spans="1:8" ht="13.5" thickBot="1">
      <c r="A532" s="89" t="s">
        <v>235</v>
      </c>
      <c r="B532" s="163">
        <f>SUM(B521:B531)</f>
        <v>13210</v>
      </c>
      <c r="C532" s="163">
        <f>SUM(C521:C531)</f>
        <v>13756</v>
      </c>
      <c r="D532" s="163">
        <f>SUM(D521:D531)</f>
        <v>18275</v>
      </c>
      <c r="E532" s="163">
        <f>SUM(E521:E531)</f>
        <v>18347</v>
      </c>
      <c r="F532" s="163">
        <f>SUM(F521:F531)</f>
        <v>6973</v>
      </c>
      <c r="G532" s="580">
        <f t="shared" si="14"/>
        <v>0.38006213549899165</v>
      </c>
      <c r="H532" s="573"/>
    </row>
    <row r="533" ht="12.75">
      <c r="F533" s="245">
        <v>190</v>
      </c>
    </row>
  </sheetData>
  <sheetProtection/>
  <autoFilter ref="A3:H533"/>
  <printOptions gridLines="1"/>
  <pageMargins left="0" right="0" top="0.1968503937007874" bottom="0.1968503937007874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32">
      <selection activeCell="F34" sqref="F34:F35"/>
    </sheetView>
  </sheetViews>
  <sheetFormatPr defaultColWidth="9.00390625" defaultRowHeight="12.75"/>
  <cols>
    <col min="1" max="1" width="23.75390625" style="0" customWidth="1"/>
    <col min="2" max="2" width="7.75390625" style="0" customWidth="1"/>
    <col min="3" max="5" width="8.75390625" style="0" customWidth="1"/>
    <col min="6" max="6" width="10.75390625" style="0" customWidth="1"/>
    <col min="7" max="7" width="7.75390625" style="0" customWidth="1"/>
    <col min="8" max="8" width="23.75390625" style="0" customWidth="1"/>
  </cols>
  <sheetData>
    <row r="1" spans="1:5" ht="20.25">
      <c r="A1" s="86" t="s">
        <v>822</v>
      </c>
      <c r="B1" s="2"/>
      <c r="C1" s="2"/>
      <c r="D1" s="2"/>
      <c r="E1" s="2"/>
    </row>
    <row r="2" ht="16.5" thickBot="1">
      <c r="A2" s="12" t="s">
        <v>391</v>
      </c>
    </row>
    <row r="3" spans="1:8" ht="12.75">
      <c r="A3" s="164" t="s">
        <v>257</v>
      </c>
      <c r="B3" s="161" t="s">
        <v>250</v>
      </c>
      <c r="C3" s="161" t="s">
        <v>763</v>
      </c>
      <c r="D3" s="161" t="s">
        <v>782</v>
      </c>
      <c r="E3" s="161" t="s">
        <v>790</v>
      </c>
      <c r="F3" s="161" t="s">
        <v>718</v>
      </c>
      <c r="G3" s="161" t="s">
        <v>35</v>
      </c>
      <c r="H3" s="164" t="s">
        <v>453</v>
      </c>
    </row>
    <row r="4" spans="1:8" ht="13.5" thickBot="1">
      <c r="A4" s="165" t="s">
        <v>251</v>
      </c>
      <c r="B4" s="162">
        <v>2001</v>
      </c>
      <c r="C4" s="162">
        <v>2001</v>
      </c>
      <c r="D4" s="162">
        <v>2001</v>
      </c>
      <c r="E4" s="162">
        <v>2001</v>
      </c>
      <c r="F4" s="589" t="s">
        <v>817</v>
      </c>
      <c r="G4" s="162" t="s">
        <v>233</v>
      </c>
      <c r="H4" s="165" t="s">
        <v>455</v>
      </c>
    </row>
    <row r="5" spans="1:8" ht="12.75">
      <c r="A5" s="249" t="s">
        <v>392</v>
      </c>
      <c r="B5" s="250">
        <v>3300</v>
      </c>
      <c r="C5" s="250">
        <v>3300</v>
      </c>
      <c r="D5" s="250">
        <v>3300</v>
      </c>
      <c r="E5" s="250">
        <v>3300</v>
      </c>
      <c r="F5" s="250">
        <v>3448</v>
      </c>
      <c r="G5" s="583">
        <f>IF(OR(F5&lt;=0,E5=0),"*",F5/E5)</f>
        <v>1.044848484848485</v>
      </c>
      <c r="H5" s="251" t="s">
        <v>456</v>
      </c>
    </row>
    <row r="6" spans="1:8" ht="12.75">
      <c r="A6" s="236" t="s">
        <v>393</v>
      </c>
      <c r="B6" s="237">
        <v>735</v>
      </c>
      <c r="C6" s="237">
        <v>735</v>
      </c>
      <c r="D6" s="237">
        <v>735</v>
      </c>
      <c r="E6" s="237">
        <v>935</v>
      </c>
      <c r="F6" s="237">
        <v>1106</v>
      </c>
      <c r="G6" s="578">
        <f aca="true" t="shared" si="0" ref="G6:G11">IF(OR(F6&lt;=0,E6=0),"*",F6/E6)</f>
        <v>1.1828877005347593</v>
      </c>
      <c r="H6" s="238" t="s">
        <v>456</v>
      </c>
    </row>
    <row r="7" spans="1:8" ht="12.75">
      <c r="A7" s="236" t="s">
        <v>394</v>
      </c>
      <c r="B7" s="237">
        <v>2790</v>
      </c>
      <c r="C7" s="237">
        <v>2790</v>
      </c>
      <c r="D7" s="237">
        <v>2790</v>
      </c>
      <c r="E7" s="237">
        <v>3290</v>
      </c>
      <c r="F7" s="237">
        <v>3677</v>
      </c>
      <c r="G7" s="578">
        <f t="shared" si="0"/>
        <v>1.117629179331307</v>
      </c>
      <c r="H7" s="238" t="s">
        <v>456</v>
      </c>
    </row>
    <row r="8" spans="1:8" ht="12.75">
      <c r="A8" s="236" t="s">
        <v>615</v>
      </c>
      <c r="B8" s="237">
        <v>400</v>
      </c>
      <c r="C8" s="237">
        <v>3918</v>
      </c>
      <c r="D8" s="237">
        <v>3918</v>
      </c>
      <c r="E8" s="237">
        <v>3918</v>
      </c>
      <c r="F8" s="237">
        <v>3918</v>
      </c>
      <c r="G8" s="578">
        <f t="shared" si="0"/>
        <v>1</v>
      </c>
      <c r="H8" s="238" t="s">
        <v>456</v>
      </c>
    </row>
    <row r="9" spans="1:8" ht="12.75">
      <c r="A9" s="147" t="s">
        <v>699</v>
      </c>
      <c r="B9" s="285">
        <v>7195</v>
      </c>
      <c r="C9" s="285">
        <v>7195</v>
      </c>
      <c r="D9" s="285">
        <v>7195</v>
      </c>
      <c r="E9" s="285">
        <v>6395</v>
      </c>
      <c r="F9" s="233">
        <v>5934</v>
      </c>
      <c r="G9" s="577">
        <f t="shared" si="0"/>
        <v>0.9279124315871775</v>
      </c>
      <c r="H9" s="235" t="s">
        <v>456</v>
      </c>
    </row>
    <row r="10" spans="1:8" ht="13.5" thickBot="1">
      <c r="A10" s="244" t="s">
        <v>395</v>
      </c>
      <c r="B10" s="245">
        <v>1000</v>
      </c>
      <c r="C10" s="245">
        <v>1000</v>
      </c>
      <c r="D10" s="245">
        <v>1000</v>
      </c>
      <c r="E10" s="245">
        <v>1100</v>
      </c>
      <c r="F10" s="245">
        <v>1264</v>
      </c>
      <c r="G10" s="581">
        <f t="shared" si="0"/>
        <v>1.1490909090909092</v>
      </c>
      <c r="H10" s="246" t="s">
        <v>456</v>
      </c>
    </row>
    <row r="11" spans="1:8" ht="13.5" thickBot="1">
      <c r="A11" s="89" t="s">
        <v>235</v>
      </c>
      <c r="B11" s="163">
        <f>SUM(B5:B10)</f>
        <v>15420</v>
      </c>
      <c r="C11" s="163">
        <f>SUM(C5:C10)</f>
        <v>18938</v>
      </c>
      <c r="D11" s="163">
        <f>SUM(D5:D10)</f>
        <v>18938</v>
      </c>
      <c r="E11" s="163">
        <f>SUM(E5:E10)</f>
        <v>18938</v>
      </c>
      <c r="F11" s="163">
        <f>SUM(F5:F10)</f>
        <v>19347</v>
      </c>
      <c r="G11" s="580">
        <f t="shared" si="0"/>
        <v>1.021596789523709</v>
      </c>
      <c r="H11" s="89"/>
    </row>
    <row r="12" spans="1:7" ht="12.75">
      <c r="A12" s="9"/>
      <c r="B12" s="9"/>
      <c r="C12" s="9"/>
      <c r="D12" s="9"/>
      <c r="E12" s="9"/>
      <c r="F12" s="9"/>
      <c r="G12" s="590"/>
    </row>
    <row r="13" spans="1:7" ht="16.5" thickBot="1">
      <c r="A13" s="12" t="s">
        <v>396</v>
      </c>
      <c r="G13" s="591"/>
    </row>
    <row r="14" spans="1:8" ht="12.75">
      <c r="A14" s="164" t="s">
        <v>257</v>
      </c>
      <c r="B14" s="161" t="s">
        <v>250</v>
      </c>
      <c r="C14" s="161" t="s">
        <v>763</v>
      </c>
      <c r="D14" s="161" t="s">
        <v>782</v>
      </c>
      <c r="E14" s="161" t="s">
        <v>790</v>
      </c>
      <c r="F14" s="161" t="s">
        <v>718</v>
      </c>
      <c r="G14" s="592" t="s">
        <v>35</v>
      </c>
      <c r="H14" s="164" t="s">
        <v>453</v>
      </c>
    </row>
    <row r="15" spans="1:8" ht="13.5" thickBot="1">
      <c r="A15" s="165" t="s">
        <v>251</v>
      </c>
      <c r="B15" s="162">
        <v>2001</v>
      </c>
      <c r="C15" s="162">
        <v>2001</v>
      </c>
      <c r="D15" s="162">
        <v>2001</v>
      </c>
      <c r="E15" s="162">
        <v>2001</v>
      </c>
      <c r="F15" s="589" t="s">
        <v>817</v>
      </c>
      <c r="G15" s="593" t="s">
        <v>233</v>
      </c>
      <c r="H15" s="165" t="s">
        <v>457</v>
      </c>
    </row>
    <row r="16" spans="1:8" ht="12.75">
      <c r="A16" s="244" t="s">
        <v>397</v>
      </c>
      <c r="B16" s="283">
        <v>0</v>
      </c>
      <c r="C16" s="283">
        <v>0</v>
      </c>
      <c r="D16" s="283">
        <v>0</v>
      </c>
      <c r="E16" s="283">
        <v>0</v>
      </c>
      <c r="F16" s="283">
        <v>0</v>
      </c>
      <c r="G16" s="584" t="str">
        <f aca="true" t="shared" si="1" ref="G16:G31">IF(OR(F16&lt;=0,E16=0),"*",F16/E16)</f>
        <v>*</v>
      </c>
      <c r="H16" s="258" t="s">
        <v>497</v>
      </c>
    </row>
    <row r="17" spans="1:8" ht="12.75">
      <c r="A17" s="244"/>
      <c r="B17" s="596">
        <v>0</v>
      </c>
      <c r="C17" s="596">
        <v>0</v>
      </c>
      <c r="D17" s="596">
        <v>0</v>
      </c>
      <c r="E17" s="596">
        <v>15</v>
      </c>
      <c r="F17" s="596">
        <v>10</v>
      </c>
      <c r="G17" s="586">
        <f t="shared" si="1"/>
        <v>0.6666666666666666</v>
      </c>
      <c r="H17" s="252" t="s">
        <v>398</v>
      </c>
    </row>
    <row r="18" spans="1:8" ht="12.75">
      <c r="A18" s="244"/>
      <c r="B18" s="596">
        <v>0</v>
      </c>
      <c r="C18" s="596">
        <v>0</v>
      </c>
      <c r="D18" s="596">
        <v>0</v>
      </c>
      <c r="E18" s="596">
        <v>50</v>
      </c>
      <c r="F18" s="596">
        <v>58</v>
      </c>
      <c r="G18" s="586">
        <f t="shared" si="1"/>
        <v>1.16</v>
      </c>
      <c r="H18" s="252" t="s">
        <v>727</v>
      </c>
    </row>
    <row r="19" spans="1:8" ht="12.75">
      <c r="A19" s="244"/>
      <c r="B19" s="569">
        <v>0</v>
      </c>
      <c r="C19" s="569">
        <v>0</v>
      </c>
      <c r="D19" s="569">
        <v>0</v>
      </c>
      <c r="E19" s="569">
        <v>85</v>
      </c>
      <c r="F19" s="569">
        <v>85</v>
      </c>
      <c r="G19" s="585">
        <f t="shared" si="1"/>
        <v>1</v>
      </c>
      <c r="H19" s="261" t="s">
        <v>728</v>
      </c>
    </row>
    <row r="20" spans="1:8" ht="12.75">
      <c r="A20" s="244"/>
      <c r="B20" s="285">
        <v>385</v>
      </c>
      <c r="C20" s="285">
        <v>385</v>
      </c>
      <c r="D20" s="285">
        <v>385</v>
      </c>
      <c r="E20" s="285">
        <v>235</v>
      </c>
      <c r="F20" s="233">
        <v>72</v>
      </c>
      <c r="G20" s="577">
        <f t="shared" si="1"/>
        <v>0.30638297872340425</v>
      </c>
      <c r="H20" s="235" t="s">
        <v>456</v>
      </c>
    </row>
    <row r="21" spans="1:8" ht="12.75">
      <c r="A21" s="244"/>
      <c r="B21" s="285">
        <v>30</v>
      </c>
      <c r="C21" s="285">
        <v>30</v>
      </c>
      <c r="D21" s="285">
        <v>30</v>
      </c>
      <c r="E21" s="285">
        <v>30</v>
      </c>
      <c r="F21" s="233">
        <v>31</v>
      </c>
      <c r="G21" s="577">
        <f t="shared" si="1"/>
        <v>1.0333333333333334</v>
      </c>
      <c r="H21" s="235" t="s">
        <v>603</v>
      </c>
    </row>
    <row r="22" spans="1:8" ht="12.75">
      <c r="A22" s="236" t="s">
        <v>399</v>
      </c>
      <c r="B22" s="286">
        <v>400</v>
      </c>
      <c r="C22" s="286">
        <v>400</v>
      </c>
      <c r="D22" s="286">
        <v>400</v>
      </c>
      <c r="E22" s="286">
        <v>450</v>
      </c>
      <c r="F22" s="237">
        <v>757</v>
      </c>
      <c r="G22" s="578">
        <f t="shared" si="1"/>
        <v>1.6822222222222223</v>
      </c>
      <c r="H22" s="238" t="s">
        <v>456</v>
      </c>
    </row>
    <row r="23" spans="1:8" ht="12.75">
      <c r="A23" s="236" t="s">
        <v>400</v>
      </c>
      <c r="B23" s="286">
        <v>75</v>
      </c>
      <c r="C23" s="286">
        <v>75</v>
      </c>
      <c r="D23" s="286">
        <v>75</v>
      </c>
      <c r="E23" s="286">
        <v>75</v>
      </c>
      <c r="F23" s="237">
        <v>23</v>
      </c>
      <c r="G23" s="578">
        <f t="shared" si="1"/>
        <v>0.30666666666666664</v>
      </c>
      <c r="H23" s="238" t="s">
        <v>444</v>
      </c>
    </row>
    <row r="24" spans="1:8" ht="12.75">
      <c r="A24" s="236" t="s">
        <v>445</v>
      </c>
      <c r="B24" s="286">
        <v>10</v>
      </c>
      <c r="C24" s="286">
        <v>10</v>
      </c>
      <c r="D24" s="286">
        <v>10</v>
      </c>
      <c r="E24" s="286">
        <v>10</v>
      </c>
      <c r="F24" s="237">
        <v>6</v>
      </c>
      <c r="G24" s="578">
        <f t="shared" si="1"/>
        <v>0.6</v>
      </c>
      <c r="H24" s="238" t="s">
        <v>456</v>
      </c>
    </row>
    <row r="25" spans="1:8" ht="12.75">
      <c r="A25" s="147" t="s">
        <v>751</v>
      </c>
      <c r="B25" s="285">
        <v>1157</v>
      </c>
      <c r="C25" s="285">
        <v>1157</v>
      </c>
      <c r="D25" s="285">
        <v>1157</v>
      </c>
      <c r="E25" s="285">
        <v>1157</v>
      </c>
      <c r="F25" s="233">
        <v>1084</v>
      </c>
      <c r="G25" s="577">
        <f t="shared" si="1"/>
        <v>0.9369057908383751</v>
      </c>
      <c r="H25" s="235" t="s">
        <v>551</v>
      </c>
    </row>
    <row r="26" spans="1:8" ht="12.75">
      <c r="A26" s="244" t="s">
        <v>401</v>
      </c>
      <c r="B26" s="284">
        <v>40</v>
      </c>
      <c r="C26" s="284">
        <v>40</v>
      </c>
      <c r="D26" s="284">
        <v>40</v>
      </c>
      <c r="E26" s="284">
        <v>40</v>
      </c>
      <c r="F26" s="245">
        <v>43</v>
      </c>
      <c r="G26" s="581">
        <f t="shared" si="1"/>
        <v>1.075</v>
      </c>
      <c r="H26" s="246" t="s">
        <v>456</v>
      </c>
    </row>
    <row r="27" spans="1:8" ht="12.75">
      <c r="A27" s="236" t="s">
        <v>402</v>
      </c>
      <c r="B27" s="286">
        <v>15</v>
      </c>
      <c r="C27" s="286">
        <v>15</v>
      </c>
      <c r="D27" s="286">
        <v>15</v>
      </c>
      <c r="E27" s="286">
        <v>15</v>
      </c>
      <c r="F27" s="237">
        <v>14</v>
      </c>
      <c r="G27" s="578">
        <f t="shared" si="1"/>
        <v>0.9333333333333333</v>
      </c>
      <c r="H27" s="238" t="s">
        <v>456</v>
      </c>
    </row>
    <row r="28" spans="1:8" ht="12.75">
      <c r="A28" s="236" t="s">
        <v>403</v>
      </c>
      <c r="B28" s="286">
        <v>20</v>
      </c>
      <c r="C28" s="286">
        <v>20</v>
      </c>
      <c r="D28" s="286">
        <v>20</v>
      </c>
      <c r="E28" s="286">
        <v>25</v>
      </c>
      <c r="F28" s="237">
        <v>28</v>
      </c>
      <c r="G28" s="578">
        <f t="shared" si="1"/>
        <v>1.12</v>
      </c>
      <c r="H28" s="238" t="s">
        <v>456</v>
      </c>
    </row>
    <row r="29" spans="1:8" ht="12.75">
      <c r="A29" s="236" t="s">
        <v>404</v>
      </c>
      <c r="B29" s="286">
        <v>5</v>
      </c>
      <c r="C29" s="286">
        <v>5</v>
      </c>
      <c r="D29" s="286">
        <v>5</v>
      </c>
      <c r="E29" s="286">
        <v>5</v>
      </c>
      <c r="F29" s="237">
        <v>0</v>
      </c>
      <c r="G29" s="578" t="str">
        <f t="shared" si="1"/>
        <v>*</v>
      </c>
      <c r="H29" s="238" t="s">
        <v>456</v>
      </c>
    </row>
    <row r="30" spans="1:8" ht="13.5" thickBot="1">
      <c r="A30" s="236" t="s">
        <v>405</v>
      </c>
      <c r="B30" s="286">
        <v>10</v>
      </c>
      <c r="C30" s="286">
        <v>10</v>
      </c>
      <c r="D30" s="286">
        <v>10</v>
      </c>
      <c r="E30" s="286">
        <v>10</v>
      </c>
      <c r="F30" s="237">
        <v>5</v>
      </c>
      <c r="G30" s="578">
        <f t="shared" si="1"/>
        <v>0.5</v>
      </c>
      <c r="H30" s="238" t="s">
        <v>456</v>
      </c>
    </row>
    <row r="31" spans="1:8" ht="13.5" thickBot="1">
      <c r="A31" s="89" t="s">
        <v>235</v>
      </c>
      <c r="B31" s="163">
        <f>SUM(B17:B30)</f>
        <v>2147</v>
      </c>
      <c r="C31" s="163">
        <f>SUM(C17:C30)</f>
        <v>2147</v>
      </c>
      <c r="D31" s="163">
        <f>SUM(D17:D30)</f>
        <v>2147</v>
      </c>
      <c r="E31" s="163">
        <f>SUM(E17:E30)</f>
        <v>2202</v>
      </c>
      <c r="F31" s="163">
        <f>SUM(F16:F30)</f>
        <v>2216</v>
      </c>
      <c r="G31" s="580">
        <f t="shared" si="1"/>
        <v>1.0063578564940963</v>
      </c>
      <c r="H31" s="89"/>
    </row>
    <row r="32" ht="12.75">
      <c r="G32" s="591"/>
    </row>
    <row r="33" spans="1:7" ht="16.5" thickBot="1">
      <c r="A33" s="12" t="s">
        <v>256</v>
      </c>
      <c r="G33" s="591"/>
    </row>
    <row r="34" spans="1:8" ht="12.75">
      <c r="A34" s="164" t="s">
        <v>257</v>
      </c>
      <c r="B34" s="161" t="s">
        <v>250</v>
      </c>
      <c r="C34" s="161" t="s">
        <v>763</v>
      </c>
      <c r="D34" s="161" t="s">
        <v>782</v>
      </c>
      <c r="E34" s="161" t="s">
        <v>790</v>
      </c>
      <c r="F34" s="161" t="s">
        <v>718</v>
      </c>
      <c r="G34" s="592" t="s">
        <v>35</v>
      </c>
      <c r="H34" s="164" t="s">
        <v>453</v>
      </c>
    </row>
    <row r="35" spans="1:8" ht="13.5" thickBot="1">
      <c r="A35" s="165" t="s">
        <v>251</v>
      </c>
      <c r="B35" s="162">
        <v>2001</v>
      </c>
      <c r="C35" s="162">
        <v>2001</v>
      </c>
      <c r="D35" s="162">
        <v>2001</v>
      </c>
      <c r="E35" s="162">
        <v>2001</v>
      </c>
      <c r="F35" s="589" t="s">
        <v>817</v>
      </c>
      <c r="G35" s="593" t="s">
        <v>233</v>
      </c>
      <c r="H35" s="165" t="s">
        <v>457</v>
      </c>
    </row>
    <row r="36" spans="1:8" ht="12.75">
      <c r="A36" s="244" t="s">
        <v>406</v>
      </c>
      <c r="B36" s="283">
        <v>0</v>
      </c>
      <c r="C36" s="283">
        <v>37</v>
      </c>
      <c r="D36" s="283">
        <v>37</v>
      </c>
      <c r="E36" s="283">
        <v>37</v>
      </c>
      <c r="F36" s="283">
        <v>37</v>
      </c>
      <c r="G36" s="584">
        <f aca="true" t="shared" si="2" ref="G36:G97">IF(OR(F36&lt;=0,E36=0),"*",F36/E36)</f>
        <v>1</v>
      </c>
      <c r="H36" s="258" t="s">
        <v>729</v>
      </c>
    </row>
    <row r="37" spans="1:8" ht="12.75">
      <c r="A37" s="244"/>
      <c r="B37" s="245">
        <v>180</v>
      </c>
      <c r="C37" s="245">
        <v>180</v>
      </c>
      <c r="D37" s="245">
        <v>180</v>
      </c>
      <c r="E37" s="245">
        <v>180</v>
      </c>
      <c r="F37" s="245">
        <v>185</v>
      </c>
      <c r="G37" s="581">
        <f t="shared" si="2"/>
        <v>1.0277777777777777</v>
      </c>
      <c r="H37" s="246" t="s">
        <v>407</v>
      </c>
    </row>
    <row r="38" spans="1:8" ht="12.75">
      <c r="A38" s="244"/>
      <c r="B38" s="233">
        <v>110</v>
      </c>
      <c r="C38" s="233">
        <v>110</v>
      </c>
      <c r="D38" s="233">
        <v>110</v>
      </c>
      <c r="E38" s="233">
        <v>110</v>
      </c>
      <c r="F38" s="233">
        <v>85</v>
      </c>
      <c r="G38" s="577">
        <f t="shared" si="2"/>
        <v>0.7727272727272727</v>
      </c>
      <c r="H38" s="235" t="s">
        <v>408</v>
      </c>
    </row>
    <row r="39" spans="1:8" ht="12.75">
      <c r="A39" s="244"/>
      <c r="B39" s="233">
        <v>0</v>
      </c>
      <c r="C39" s="233">
        <v>0</v>
      </c>
      <c r="D39" s="233">
        <v>0</v>
      </c>
      <c r="E39" s="233">
        <v>0</v>
      </c>
      <c r="F39" s="233">
        <v>1</v>
      </c>
      <c r="G39" s="577" t="str">
        <f t="shared" si="2"/>
        <v>*</v>
      </c>
      <c r="H39" s="235" t="s">
        <v>409</v>
      </c>
    </row>
    <row r="40" spans="1:8" ht="12.75">
      <c r="A40" s="244"/>
      <c r="B40" s="233">
        <v>1700</v>
      </c>
      <c r="C40" s="233">
        <v>1700</v>
      </c>
      <c r="D40" s="233">
        <v>1700</v>
      </c>
      <c r="E40" s="233">
        <v>1700</v>
      </c>
      <c r="F40" s="233">
        <v>1599</v>
      </c>
      <c r="G40" s="577">
        <f t="shared" si="2"/>
        <v>0.9405882352941176</v>
      </c>
      <c r="H40" s="235" t="s">
        <v>410</v>
      </c>
    </row>
    <row r="41" spans="1:8" ht="12.75">
      <c r="A41" s="244"/>
      <c r="B41" s="233">
        <v>140</v>
      </c>
      <c r="C41" s="233">
        <v>140</v>
      </c>
      <c r="D41" s="233">
        <v>140</v>
      </c>
      <c r="E41" s="233">
        <v>140</v>
      </c>
      <c r="F41" s="233">
        <v>195</v>
      </c>
      <c r="G41" s="577">
        <f t="shared" si="2"/>
        <v>1.3928571428571428</v>
      </c>
      <c r="H41" s="235" t="s">
        <v>463</v>
      </c>
    </row>
    <row r="42" spans="1:8" ht="12.75">
      <c r="A42" s="244"/>
      <c r="B42" s="233">
        <v>10</v>
      </c>
      <c r="C42" s="233">
        <v>10</v>
      </c>
      <c r="D42" s="233">
        <v>10</v>
      </c>
      <c r="E42" s="233">
        <v>10</v>
      </c>
      <c r="F42" s="233">
        <v>7</v>
      </c>
      <c r="G42" s="577">
        <f t="shared" si="2"/>
        <v>0.7</v>
      </c>
      <c r="H42" s="235" t="s">
        <v>464</v>
      </c>
    </row>
    <row r="43" spans="1:8" ht="12.75">
      <c r="A43" s="244"/>
      <c r="B43" s="233">
        <v>0</v>
      </c>
      <c r="C43" s="233">
        <v>0</v>
      </c>
      <c r="D43" s="233">
        <v>0</v>
      </c>
      <c r="E43" s="233">
        <v>35</v>
      </c>
      <c r="F43" s="233">
        <v>36</v>
      </c>
      <c r="G43" s="577">
        <f t="shared" si="2"/>
        <v>1.0285714285714285</v>
      </c>
      <c r="H43" s="235" t="s">
        <v>465</v>
      </c>
    </row>
    <row r="44" spans="1:8" ht="12.75">
      <c r="A44" s="244"/>
      <c r="B44" s="233">
        <v>100</v>
      </c>
      <c r="C44" s="233">
        <v>100</v>
      </c>
      <c r="D44" s="233">
        <v>100</v>
      </c>
      <c r="E44" s="233">
        <v>100</v>
      </c>
      <c r="F44" s="233">
        <v>66</v>
      </c>
      <c r="G44" s="577">
        <f t="shared" si="2"/>
        <v>0.66</v>
      </c>
      <c r="H44" s="235" t="s">
        <v>411</v>
      </c>
    </row>
    <row r="45" spans="1:8" ht="12.75">
      <c r="A45" s="244"/>
      <c r="B45" s="233">
        <v>15</v>
      </c>
      <c r="C45" s="233">
        <v>15</v>
      </c>
      <c r="D45" s="233">
        <v>15</v>
      </c>
      <c r="E45" s="233">
        <v>15</v>
      </c>
      <c r="F45" s="233">
        <v>15</v>
      </c>
      <c r="G45" s="577">
        <f t="shared" si="2"/>
        <v>1</v>
      </c>
      <c r="H45" s="235" t="s">
        <v>466</v>
      </c>
    </row>
    <row r="46" spans="1:8" ht="12.75">
      <c r="A46" s="244"/>
      <c r="B46" s="233">
        <v>5</v>
      </c>
      <c r="C46" s="233">
        <v>5</v>
      </c>
      <c r="D46" s="233">
        <v>5</v>
      </c>
      <c r="E46" s="233">
        <v>5</v>
      </c>
      <c r="F46" s="233">
        <v>6</v>
      </c>
      <c r="G46" s="577">
        <f t="shared" si="2"/>
        <v>1.2</v>
      </c>
      <c r="H46" s="235" t="s">
        <v>459</v>
      </c>
    </row>
    <row r="47" spans="1:8" ht="12.75">
      <c r="A47" s="244"/>
      <c r="B47" s="233">
        <v>350</v>
      </c>
      <c r="C47" s="233">
        <v>350</v>
      </c>
      <c r="D47" s="233">
        <v>350</v>
      </c>
      <c r="E47" s="233">
        <v>480</v>
      </c>
      <c r="F47" s="233">
        <v>742</v>
      </c>
      <c r="G47" s="577">
        <f t="shared" si="2"/>
        <v>1.5458333333333334</v>
      </c>
      <c r="H47" s="235" t="s">
        <v>412</v>
      </c>
    </row>
    <row r="48" spans="1:8" ht="12.75">
      <c r="A48" s="244"/>
      <c r="B48" s="237">
        <v>40</v>
      </c>
      <c r="C48" s="237">
        <v>40</v>
      </c>
      <c r="D48" s="237">
        <v>40</v>
      </c>
      <c r="E48" s="237">
        <v>40</v>
      </c>
      <c r="F48" s="237">
        <v>21</v>
      </c>
      <c r="G48" s="578">
        <f t="shared" si="2"/>
        <v>0.525</v>
      </c>
      <c r="H48" s="238" t="s">
        <v>462</v>
      </c>
    </row>
    <row r="49" spans="1:8" ht="12.75">
      <c r="A49" s="244"/>
      <c r="B49" s="233">
        <v>6411</v>
      </c>
      <c r="C49" s="233">
        <v>6411</v>
      </c>
      <c r="D49" s="233">
        <v>6411</v>
      </c>
      <c r="E49" s="233">
        <v>6411</v>
      </c>
      <c r="F49" s="233">
        <v>6427</v>
      </c>
      <c r="G49" s="577">
        <f t="shared" si="2"/>
        <v>1.0024957104975822</v>
      </c>
      <c r="H49" s="235" t="s">
        <v>467</v>
      </c>
    </row>
    <row r="50" spans="1:8" ht="12.75">
      <c r="A50" s="244"/>
      <c r="B50" s="233">
        <v>30</v>
      </c>
      <c r="C50" s="233">
        <v>30</v>
      </c>
      <c r="D50" s="233">
        <v>30</v>
      </c>
      <c r="E50" s="233">
        <v>30</v>
      </c>
      <c r="F50" s="233">
        <v>16</v>
      </c>
      <c r="G50" s="577">
        <f t="shared" si="2"/>
        <v>0.5333333333333333</v>
      </c>
      <c r="H50" s="235" t="s">
        <v>460</v>
      </c>
    </row>
    <row r="51" spans="1:8" ht="12.75">
      <c r="A51" s="244"/>
      <c r="B51" s="233">
        <v>15</v>
      </c>
      <c r="C51" s="233">
        <v>15</v>
      </c>
      <c r="D51" s="233">
        <v>15</v>
      </c>
      <c r="E51" s="233">
        <v>15</v>
      </c>
      <c r="F51" s="233">
        <v>15</v>
      </c>
      <c r="G51" s="577">
        <f t="shared" si="2"/>
        <v>1</v>
      </c>
      <c r="H51" s="235" t="s">
        <v>458</v>
      </c>
    </row>
    <row r="52" spans="1:8" ht="12.75">
      <c r="A52" s="244"/>
      <c r="B52" s="237">
        <v>0</v>
      </c>
      <c r="C52" s="237">
        <v>0</v>
      </c>
      <c r="D52" s="237">
        <v>10</v>
      </c>
      <c r="E52" s="237">
        <v>10</v>
      </c>
      <c r="F52" s="237">
        <v>14</v>
      </c>
      <c r="G52" s="577">
        <f t="shared" si="2"/>
        <v>1.4</v>
      </c>
      <c r="H52" s="238" t="s">
        <v>778</v>
      </c>
    </row>
    <row r="53" spans="1:8" ht="12.75">
      <c r="A53" s="236" t="s">
        <v>413</v>
      </c>
      <c r="B53" s="237">
        <v>50</v>
      </c>
      <c r="C53" s="237">
        <v>50</v>
      </c>
      <c r="D53" s="237">
        <v>50</v>
      </c>
      <c r="E53" s="237">
        <v>62</v>
      </c>
      <c r="F53" s="237">
        <v>68</v>
      </c>
      <c r="G53" s="578">
        <f t="shared" si="2"/>
        <v>1.096774193548387</v>
      </c>
      <c r="H53" s="238" t="s">
        <v>466</v>
      </c>
    </row>
    <row r="54" spans="1:8" ht="12.75">
      <c r="A54" s="236" t="s">
        <v>414</v>
      </c>
      <c r="B54" s="233">
        <v>60</v>
      </c>
      <c r="C54" s="233">
        <v>60</v>
      </c>
      <c r="D54" s="233">
        <v>60</v>
      </c>
      <c r="E54" s="233">
        <v>60</v>
      </c>
      <c r="F54" s="233">
        <v>61</v>
      </c>
      <c r="G54" s="577">
        <f t="shared" si="2"/>
        <v>1.0166666666666666</v>
      </c>
      <c r="H54" s="235" t="s">
        <v>415</v>
      </c>
    </row>
    <row r="55" spans="1:8" ht="12.75">
      <c r="A55" s="244" t="s">
        <v>105</v>
      </c>
      <c r="B55" s="233">
        <v>40</v>
      </c>
      <c r="C55" s="233">
        <v>40</v>
      </c>
      <c r="D55" s="233">
        <v>40</v>
      </c>
      <c r="E55" s="233">
        <v>40</v>
      </c>
      <c r="F55" s="233">
        <v>29</v>
      </c>
      <c r="G55" s="577">
        <f t="shared" si="2"/>
        <v>0.725</v>
      </c>
      <c r="H55" s="235" t="s">
        <v>416</v>
      </c>
    </row>
    <row r="56" spans="1:8" ht="12.75">
      <c r="A56" s="230"/>
      <c r="B56" s="233">
        <v>40</v>
      </c>
      <c r="C56" s="233">
        <v>40</v>
      </c>
      <c r="D56" s="233">
        <v>40</v>
      </c>
      <c r="E56" s="233">
        <v>40</v>
      </c>
      <c r="F56" s="233">
        <v>34</v>
      </c>
      <c r="G56" s="577">
        <f t="shared" si="2"/>
        <v>0.85</v>
      </c>
      <c r="H56" s="235" t="s">
        <v>417</v>
      </c>
    </row>
    <row r="57" spans="1:8" ht="12.75">
      <c r="A57" s="236" t="s">
        <v>418</v>
      </c>
      <c r="B57" s="237">
        <v>90</v>
      </c>
      <c r="C57" s="237">
        <v>90</v>
      </c>
      <c r="D57" s="237">
        <v>90</v>
      </c>
      <c r="E57" s="237">
        <v>105</v>
      </c>
      <c r="F57" s="237">
        <v>104</v>
      </c>
      <c r="G57" s="578">
        <f t="shared" si="2"/>
        <v>0.9904761904761905</v>
      </c>
      <c r="H57" s="238" t="s">
        <v>468</v>
      </c>
    </row>
    <row r="58" spans="1:8" ht="12.75">
      <c r="A58" s="236" t="s">
        <v>419</v>
      </c>
      <c r="B58" s="237">
        <v>0</v>
      </c>
      <c r="C58" s="237">
        <v>0</v>
      </c>
      <c r="D58" s="237">
        <v>0</v>
      </c>
      <c r="E58" s="237">
        <v>0</v>
      </c>
      <c r="F58" s="237">
        <v>1</v>
      </c>
      <c r="G58" s="578" t="str">
        <f t="shared" si="2"/>
        <v>*</v>
      </c>
      <c r="H58" s="238" t="s">
        <v>409</v>
      </c>
    </row>
    <row r="59" spans="1:8" ht="12.75">
      <c r="A59" s="244" t="s">
        <v>420</v>
      </c>
      <c r="B59" s="237">
        <v>0</v>
      </c>
      <c r="C59" s="237">
        <v>0</v>
      </c>
      <c r="D59" s="237">
        <v>0</v>
      </c>
      <c r="E59" s="237">
        <v>0</v>
      </c>
      <c r="F59" s="237">
        <v>4</v>
      </c>
      <c r="G59" s="578" t="str">
        <f t="shared" si="2"/>
        <v>*</v>
      </c>
      <c r="H59" s="238" t="s">
        <v>463</v>
      </c>
    </row>
    <row r="60" spans="1:8" ht="12.75">
      <c r="A60" s="244"/>
      <c r="B60" s="237">
        <v>0</v>
      </c>
      <c r="C60" s="237">
        <v>0</v>
      </c>
      <c r="D60" s="237">
        <v>0</v>
      </c>
      <c r="E60" s="237">
        <v>0</v>
      </c>
      <c r="F60" s="237">
        <v>4</v>
      </c>
      <c r="G60" s="578" t="str">
        <f t="shared" si="2"/>
        <v>*</v>
      </c>
      <c r="H60" s="238" t="s">
        <v>466</v>
      </c>
    </row>
    <row r="61" spans="1:8" ht="12.75">
      <c r="A61" s="244"/>
      <c r="B61" s="233">
        <v>210</v>
      </c>
      <c r="C61" s="233">
        <v>210</v>
      </c>
      <c r="D61" s="233">
        <v>210</v>
      </c>
      <c r="E61" s="233">
        <v>210</v>
      </c>
      <c r="F61" s="233">
        <v>237</v>
      </c>
      <c r="G61" s="577">
        <f t="shared" si="2"/>
        <v>1.1285714285714286</v>
      </c>
      <c r="H61" s="235" t="s">
        <v>469</v>
      </c>
    </row>
    <row r="62" spans="1:8" ht="12.75">
      <c r="A62" s="244"/>
      <c r="B62" s="233">
        <v>505</v>
      </c>
      <c r="C62" s="233">
        <v>505</v>
      </c>
      <c r="D62" s="233">
        <v>505</v>
      </c>
      <c r="E62" s="233">
        <v>505</v>
      </c>
      <c r="F62" s="233">
        <v>500</v>
      </c>
      <c r="G62" s="577">
        <f t="shared" si="2"/>
        <v>0.9900990099009901</v>
      </c>
      <c r="H62" s="235" t="s">
        <v>339</v>
      </c>
    </row>
    <row r="63" spans="1:8" ht="12.75">
      <c r="A63" s="244"/>
      <c r="B63" s="233">
        <v>725</v>
      </c>
      <c r="C63" s="233">
        <v>725</v>
      </c>
      <c r="D63" s="233">
        <v>725</v>
      </c>
      <c r="E63" s="233">
        <v>835</v>
      </c>
      <c r="F63" s="233">
        <v>959</v>
      </c>
      <c r="G63" s="577">
        <f t="shared" si="2"/>
        <v>1.148502994011976</v>
      </c>
      <c r="H63" s="235" t="s">
        <v>310</v>
      </c>
    </row>
    <row r="64" spans="1:8" ht="12.75">
      <c r="A64" s="244"/>
      <c r="B64" s="233">
        <v>3797</v>
      </c>
      <c r="C64" s="233">
        <v>3797</v>
      </c>
      <c r="D64" s="233">
        <v>3797</v>
      </c>
      <c r="E64" s="233">
        <v>3797</v>
      </c>
      <c r="F64" s="233">
        <v>3662</v>
      </c>
      <c r="G64" s="577">
        <f t="shared" si="2"/>
        <v>0.9644456149591782</v>
      </c>
      <c r="H64" s="235" t="s">
        <v>471</v>
      </c>
    </row>
    <row r="65" spans="1:8" ht="12.75">
      <c r="A65" s="244"/>
      <c r="B65" s="237">
        <v>840</v>
      </c>
      <c r="C65" s="237">
        <v>840</v>
      </c>
      <c r="D65" s="237">
        <v>840</v>
      </c>
      <c r="E65" s="237">
        <v>840</v>
      </c>
      <c r="F65" s="237">
        <v>704</v>
      </c>
      <c r="G65" s="578">
        <f t="shared" si="2"/>
        <v>0.8380952380952381</v>
      </c>
      <c r="H65" s="238" t="s">
        <v>473</v>
      </c>
    </row>
    <row r="66" spans="1:8" ht="12.75">
      <c r="A66" s="244"/>
      <c r="B66" s="237">
        <v>324</v>
      </c>
      <c r="C66" s="237">
        <v>324</v>
      </c>
      <c r="D66" s="237">
        <v>324</v>
      </c>
      <c r="E66" s="237">
        <v>324</v>
      </c>
      <c r="F66" s="237">
        <v>342</v>
      </c>
      <c r="G66" s="578">
        <f t="shared" si="2"/>
        <v>1.0555555555555556</v>
      </c>
      <c r="H66" s="238" t="s">
        <v>474</v>
      </c>
    </row>
    <row r="67" spans="1:8" ht="12.75">
      <c r="A67" s="244"/>
      <c r="B67" s="233">
        <v>15</v>
      </c>
      <c r="C67" s="233">
        <v>15</v>
      </c>
      <c r="D67" s="233">
        <v>15</v>
      </c>
      <c r="E67" s="233">
        <v>15</v>
      </c>
      <c r="F67" s="233">
        <v>6</v>
      </c>
      <c r="G67" s="577">
        <f t="shared" si="2"/>
        <v>0.4</v>
      </c>
      <c r="H67" s="235" t="s">
        <v>472</v>
      </c>
    </row>
    <row r="68" spans="1:8" ht="12.75">
      <c r="A68" s="244"/>
      <c r="B68" s="233">
        <v>0</v>
      </c>
      <c r="C68" s="233">
        <v>0</v>
      </c>
      <c r="D68" s="233">
        <v>0</v>
      </c>
      <c r="E68" s="233">
        <v>0</v>
      </c>
      <c r="F68" s="233">
        <v>5</v>
      </c>
      <c r="G68" s="577" t="str">
        <f t="shared" si="2"/>
        <v>*</v>
      </c>
      <c r="H68" s="235" t="s">
        <v>774</v>
      </c>
    </row>
    <row r="69" spans="1:8" ht="12.75">
      <c r="A69" s="244"/>
      <c r="B69" s="233">
        <v>234</v>
      </c>
      <c r="C69" s="233">
        <v>234</v>
      </c>
      <c r="D69" s="233">
        <v>214</v>
      </c>
      <c r="E69" s="233">
        <v>214</v>
      </c>
      <c r="F69" s="233">
        <v>240</v>
      </c>
      <c r="G69" s="577">
        <f t="shared" si="2"/>
        <v>1.1214953271028036</v>
      </c>
      <c r="H69" s="235" t="s">
        <v>458</v>
      </c>
    </row>
    <row r="70" spans="1:8" ht="12.75">
      <c r="A70" s="244"/>
      <c r="B70" s="233">
        <v>0</v>
      </c>
      <c r="C70" s="233">
        <v>0</v>
      </c>
      <c r="D70" s="233">
        <v>215</v>
      </c>
      <c r="E70" s="233">
        <v>215</v>
      </c>
      <c r="F70" s="233">
        <v>146</v>
      </c>
      <c r="G70" s="577">
        <f t="shared" si="2"/>
        <v>0.6790697674418604</v>
      </c>
      <c r="H70" s="235" t="s">
        <v>778</v>
      </c>
    </row>
    <row r="71" spans="1:8" ht="12.75">
      <c r="A71" s="236" t="s">
        <v>421</v>
      </c>
      <c r="B71" s="233">
        <v>800</v>
      </c>
      <c r="C71" s="233">
        <v>800</v>
      </c>
      <c r="D71" s="233">
        <v>800</v>
      </c>
      <c r="E71" s="233">
        <v>160</v>
      </c>
      <c r="F71" s="233">
        <v>160</v>
      </c>
      <c r="G71" s="577">
        <f t="shared" si="2"/>
        <v>1</v>
      </c>
      <c r="H71" s="235" t="s">
        <v>411</v>
      </c>
    </row>
    <row r="72" spans="1:8" ht="12.75">
      <c r="A72" s="244" t="s">
        <v>109</v>
      </c>
      <c r="B72" s="233">
        <v>0</v>
      </c>
      <c r="C72" s="233">
        <v>0</v>
      </c>
      <c r="D72" s="233">
        <v>0</v>
      </c>
      <c r="E72" s="233">
        <v>640</v>
      </c>
      <c r="F72" s="233">
        <v>686</v>
      </c>
      <c r="G72" s="577">
        <f t="shared" si="2"/>
        <v>1.071875</v>
      </c>
      <c r="H72" s="235" t="s">
        <v>797</v>
      </c>
    </row>
    <row r="73" spans="1:8" ht="12.75">
      <c r="A73" s="244"/>
      <c r="B73" s="233">
        <v>0</v>
      </c>
      <c r="C73" s="233">
        <v>0</v>
      </c>
      <c r="D73" s="233">
        <v>0</v>
      </c>
      <c r="E73" s="233">
        <v>0</v>
      </c>
      <c r="F73" s="233">
        <v>4</v>
      </c>
      <c r="G73" s="577" t="str">
        <f t="shared" si="2"/>
        <v>*</v>
      </c>
      <c r="H73" s="235" t="s">
        <v>471</v>
      </c>
    </row>
    <row r="74" spans="1:8" ht="12.75">
      <c r="A74" s="230"/>
      <c r="B74" s="233">
        <v>0</v>
      </c>
      <c r="C74" s="233">
        <v>0</v>
      </c>
      <c r="D74" s="233">
        <v>0</v>
      </c>
      <c r="E74" s="233">
        <v>380</v>
      </c>
      <c r="F74" s="233">
        <v>377</v>
      </c>
      <c r="G74" s="577">
        <f t="shared" si="2"/>
        <v>0.9921052631578947</v>
      </c>
      <c r="H74" s="235" t="s">
        <v>474</v>
      </c>
    </row>
    <row r="75" spans="1:8" ht="12.75">
      <c r="A75" s="230" t="s">
        <v>422</v>
      </c>
      <c r="B75" s="233">
        <v>100</v>
      </c>
      <c r="C75" s="233">
        <v>100</v>
      </c>
      <c r="D75" s="233">
        <v>295</v>
      </c>
      <c r="E75" s="233">
        <v>295</v>
      </c>
      <c r="F75" s="233">
        <v>291</v>
      </c>
      <c r="G75" s="577">
        <f t="shared" si="2"/>
        <v>0.9864406779661017</v>
      </c>
      <c r="H75" s="235" t="s">
        <v>411</v>
      </c>
    </row>
    <row r="76" spans="1:8" ht="12.75">
      <c r="A76" s="236" t="s">
        <v>423</v>
      </c>
      <c r="B76" s="233">
        <v>0</v>
      </c>
      <c r="C76" s="233">
        <v>0</v>
      </c>
      <c r="D76" s="233">
        <v>0</v>
      </c>
      <c r="E76" s="233">
        <v>5</v>
      </c>
      <c r="F76" s="233">
        <v>7</v>
      </c>
      <c r="G76" s="577">
        <f t="shared" si="2"/>
        <v>1.4</v>
      </c>
      <c r="H76" s="235" t="s">
        <v>411</v>
      </c>
    </row>
    <row r="77" spans="1:8" ht="12.75">
      <c r="A77" s="244"/>
      <c r="B77" s="237">
        <v>0</v>
      </c>
      <c r="C77" s="237">
        <v>0</v>
      </c>
      <c r="D77" s="237">
        <v>0</v>
      </c>
      <c r="E77" s="237">
        <v>0</v>
      </c>
      <c r="F77" s="237">
        <v>0</v>
      </c>
      <c r="G77" s="578" t="str">
        <f t="shared" si="2"/>
        <v>*</v>
      </c>
      <c r="H77" s="238" t="s">
        <v>469</v>
      </c>
    </row>
    <row r="78" spans="1:8" ht="12.75">
      <c r="A78" s="244"/>
      <c r="B78" s="237">
        <v>0</v>
      </c>
      <c r="C78" s="237">
        <v>0</v>
      </c>
      <c r="D78" s="237">
        <v>0</v>
      </c>
      <c r="E78" s="237">
        <v>0</v>
      </c>
      <c r="F78" s="237">
        <v>3</v>
      </c>
      <c r="G78" s="578" t="str">
        <f t="shared" si="2"/>
        <v>*</v>
      </c>
      <c r="H78" s="238" t="s">
        <v>477</v>
      </c>
    </row>
    <row r="79" spans="1:8" ht="12.75">
      <c r="A79" s="244"/>
      <c r="B79" s="237">
        <v>0</v>
      </c>
      <c r="C79" s="237">
        <v>0</v>
      </c>
      <c r="D79" s="237">
        <v>0</v>
      </c>
      <c r="E79" s="237">
        <v>156</v>
      </c>
      <c r="F79" s="237">
        <v>156</v>
      </c>
      <c r="G79" s="578">
        <f t="shared" si="2"/>
        <v>1</v>
      </c>
      <c r="H79" s="238" t="s">
        <v>778</v>
      </c>
    </row>
    <row r="80" spans="1:8" ht="12.75">
      <c r="A80" s="236" t="s">
        <v>424</v>
      </c>
      <c r="B80" s="237">
        <v>0</v>
      </c>
      <c r="C80" s="237">
        <v>40</v>
      </c>
      <c r="D80" s="237">
        <v>40</v>
      </c>
      <c r="E80" s="237">
        <v>40</v>
      </c>
      <c r="F80" s="237">
        <v>40</v>
      </c>
      <c r="G80" s="578">
        <f t="shared" si="2"/>
        <v>1</v>
      </c>
      <c r="H80" s="238" t="s">
        <v>736</v>
      </c>
    </row>
    <row r="81" spans="1:8" ht="12.75">
      <c r="A81" s="236"/>
      <c r="B81" s="237">
        <v>0</v>
      </c>
      <c r="C81" s="237">
        <v>0</v>
      </c>
      <c r="D81" s="237">
        <v>0</v>
      </c>
      <c r="E81" s="237">
        <v>0</v>
      </c>
      <c r="F81" s="237">
        <v>0</v>
      </c>
      <c r="G81" s="578" t="str">
        <f t="shared" si="2"/>
        <v>*</v>
      </c>
      <c r="H81" s="238" t="s">
        <v>411</v>
      </c>
    </row>
    <row r="82" spans="1:8" ht="12.75">
      <c r="A82" s="244"/>
      <c r="B82" s="237">
        <v>0</v>
      </c>
      <c r="C82" s="237">
        <v>0</v>
      </c>
      <c r="D82" s="237">
        <v>0</v>
      </c>
      <c r="E82" s="237">
        <v>8</v>
      </c>
      <c r="F82" s="237">
        <v>8</v>
      </c>
      <c r="G82" s="578">
        <f t="shared" si="2"/>
        <v>1</v>
      </c>
      <c r="H82" s="238" t="s">
        <v>478</v>
      </c>
    </row>
    <row r="83" spans="1:8" ht="12.75">
      <c r="A83" s="244"/>
      <c r="B83" s="237">
        <v>0</v>
      </c>
      <c r="C83" s="237">
        <v>0</v>
      </c>
      <c r="D83" s="237">
        <v>0</v>
      </c>
      <c r="E83" s="237">
        <v>0</v>
      </c>
      <c r="F83" s="237">
        <v>3</v>
      </c>
      <c r="G83" s="578" t="str">
        <f t="shared" si="2"/>
        <v>*</v>
      </c>
      <c r="H83" s="238" t="s">
        <v>471</v>
      </c>
    </row>
    <row r="84" spans="1:8" ht="12.75">
      <c r="A84" s="230"/>
      <c r="B84" s="237">
        <v>0</v>
      </c>
      <c r="C84" s="237">
        <v>15</v>
      </c>
      <c r="D84" s="237">
        <v>15</v>
      </c>
      <c r="E84" s="237">
        <v>15</v>
      </c>
      <c r="F84" s="237">
        <v>18</v>
      </c>
      <c r="G84" s="578">
        <f t="shared" si="2"/>
        <v>1.2</v>
      </c>
      <c r="H84" s="238" t="s">
        <v>412</v>
      </c>
    </row>
    <row r="85" spans="1:8" ht="12.75">
      <c r="A85" s="244" t="s">
        <v>446</v>
      </c>
      <c r="B85" s="233">
        <v>0</v>
      </c>
      <c r="C85" s="233">
        <v>0</v>
      </c>
      <c r="D85" s="233">
        <v>0</v>
      </c>
      <c r="E85" s="233">
        <v>0</v>
      </c>
      <c r="F85" s="233">
        <v>0</v>
      </c>
      <c r="G85" s="577" t="str">
        <f t="shared" si="2"/>
        <v>*</v>
      </c>
      <c r="H85" s="235" t="s">
        <v>466</v>
      </c>
    </row>
    <row r="86" spans="1:8" ht="12.75">
      <c r="A86" s="244"/>
      <c r="B86" s="245">
        <v>0</v>
      </c>
      <c r="C86" s="245">
        <v>0</v>
      </c>
      <c r="D86" s="245">
        <v>0</v>
      </c>
      <c r="E86" s="245">
        <v>0</v>
      </c>
      <c r="F86" s="245">
        <v>0</v>
      </c>
      <c r="G86" s="581" t="str">
        <f t="shared" si="2"/>
        <v>*</v>
      </c>
      <c r="H86" s="246" t="s">
        <v>412</v>
      </c>
    </row>
    <row r="87" spans="1:8" ht="12.75">
      <c r="A87" s="244"/>
      <c r="B87" s="237">
        <v>0</v>
      </c>
      <c r="C87" s="237">
        <v>0</v>
      </c>
      <c r="D87" s="237">
        <v>0</v>
      </c>
      <c r="E87" s="237">
        <v>0</v>
      </c>
      <c r="F87" s="237">
        <v>0</v>
      </c>
      <c r="G87" s="578" t="str">
        <f t="shared" si="2"/>
        <v>*</v>
      </c>
      <c r="H87" s="238" t="s">
        <v>478</v>
      </c>
    </row>
    <row r="88" spans="1:8" ht="12.75">
      <c r="A88" s="147" t="s">
        <v>777</v>
      </c>
      <c r="B88" s="237">
        <v>0</v>
      </c>
      <c r="C88" s="237">
        <v>0</v>
      </c>
      <c r="D88" s="237">
        <v>120</v>
      </c>
      <c r="E88" s="237">
        <v>120</v>
      </c>
      <c r="F88" s="237">
        <v>120</v>
      </c>
      <c r="G88" s="578">
        <f t="shared" si="2"/>
        <v>1</v>
      </c>
      <c r="H88" s="238" t="s">
        <v>778</v>
      </c>
    </row>
    <row r="89" spans="1:8" ht="12.75">
      <c r="A89" s="236" t="s">
        <v>425</v>
      </c>
      <c r="B89" s="237">
        <v>0</v>
      </c>
      <c r="C89" s="237">
        <v>0</v>
      </c>
      <c r="D89" s="237">
        <v>0</v>
      </c>
      <c r="E89" s="237">
        <v>0</v>
      </c>
      <c r="F89" s="237">
        <v>0</v>
      </c>
      <c r="G89" s="578" t="str">
        <f t="shared" si="2"/>
        <v>*</v>
      </c>
      <c r="H89" s="238" t="s">
        <v>729</v>
      </c>
    </row>
    <row r="90" spans="1:8" ht="12.75">
      <c r="A90" s="244" t="s">
        <v>426</v>
      </c>
      <c r="B90" s="233">
        <v>0</v>
      </c>
      <c r="C90" s="233">
        <v>0</v>
      </c>
      <c r="D90" s="233">
        <v>0</v>
      </c>
      <c r="E90" s="233">
        <v>0</v>
      </c>
      <c r="F90" s="233">
        <v>0</v>
      </c>
      <c r="G90" s="577" t="str">
        <f t="shared" si="2"/>
        <v>*</v>
      </c>
      <c r="H90" s="240" t="s">
        <v>475</v>
      </c>
    </row>
    <row r="91" spans="1:8" ht="12.75">
      <c r="A91" s="244"/>
      <c r="B91" s="233">
        <v>10</v>
      </c>
      <c r="C91" s="233">
        <v>10</v>
      </c>
      <c r="D91" s="233">
        <v>10</v>
      </c>
      <c r="E91" s="233">
        <v>10</v>
      </c>
      <c r="F91" s="233">
        <v>2</v>
      </c>
      <c r="G91" s="577">
        <f t="shared" si="2"/>
        <v>0.2</v>
      </c>
      <c r="H91" s="240" t="s">
        <v>465</v>
      </c>
    </row>
    <row r="92" spans="1:8" ht="12.75">
      <c r="A92" s="244"/>
      <c r="B92" s="233">
        <v>0</v>
      </c>
      <c r="C92" s="233">
        <v>0</v>
      </c>
      <c r="D92" s="233">
        <v>0</v>
      </c>
      <c r="E92" s="233">
        <v>0</v>
      </c>
      <c r="F92" s="233">
        <v>413</v>
      </c>
      <c r="G92" s="577" t="str">
        <f t="shared" si="2"/>
        <v>*</v>
      </c>
      <c r="H92" s="235" t="s">
        <v>411</v>
      </c>
    </row>
    <row r="93" spans="1:8" ht="12.75">
      <c r="A93" s="244"/>
      <c r="B93" s="237">
        <v>0</v>
      </c>
      <c r="C93" s="237">
        <v>0</v>
      </c>
      <c r="D93" s="237">
        <v>0</v>
      </c>
      <c r="E93" s="237">
        <v>0</v>
      </c>
      <c r="F93" s="237">
        <v>13</v>
      </c>
      <c r="G93" s="577" t="str">
        <f t="shared" si="2"/>
        <v>*</v>
      </c>
      <c r="H93" s="235" t="s">
        <v>310</v>
      </c>
    </row>
    <row r="94" spans="1:8" ht="12.75">
      <c r="A94" s="244"/>
      <c r="B94" s="237">
        <v>0</v>
      </c>
      <c r="C94" s="237">
        <v>0</v>
      </c>
      <c r="D94" s="237">
        <v>0</v>
      </c>
      <c r="E94" s="237">
        <v>0</v>
      </c>
      <c r="F94" s="237">
        <v>0</v>
      </c>
      <c r="G94" s="578" t="str">
        <f t="shared" si="2"/>
        <v>*</v>
      </c>
      <c r="H94" s="238" t="s">
        <v>470</v>
      </c>
    </row>
    <row r="95" spans="1:8" ht="12.75">
      <c r="A95" s="236" t="s">
        <v>427</v>
      </c>
      <c r="B95" s="237">
        <v>0</v>
      </c>
      <c r="C95" s="237">
        <v>0</v>
      </c>
      <c r="D95" s="237">
        <v>0</v>
      </c>
      <c r="E95" s="237">
        <v>0</v>
      </c>
      <c r="F95" s="237">
        <v>57</v>
      </c>
      <c r="G95" s="578" t="str">
        <f t="shared" si="2"/>
        <v>*</v>
      </c>
      <c r="H95" s="238" t="s">
        <v>476</v>
      </c>
    </row>
    <row r="96" spans="1:8" ht="13.5" thickBot="1">
      <c r="A96" s="244"/>
      <c r="B96" s="237">
        <v>0</v>
      </c>
      <c r="C96" s="237">
        <v>0</v>
      </c>
      <c r="D96" s="237">
        <v>0</v>
      </c>
      <c r="E96" s="237">
        <v>0</v>
      </c>
      <c r="F96" s="237">
        <v>0</v>
      </c>
      <c r="G96" s="578" t="str">
        <f t="shared" si="2"/>
        <v>*</v>
      </c>
      <c r="H96" s="243" t="s">
        <v>477</v>
      </c>
    </row>
    <row r="97" spans="1:8" ht="13.5" thickBot="1">
      <c r="A97" s="89" t="s">
        <v>235</v>
      </c>
      <c r="B97" s="163">
        <f>SUM(B36:B96)</f>
        <v>16946</v>
      </c>
      <c r="C97" s="163">
        <f>SUM(C36:C96)</f>
        <v>17038</v>
      </c>
      <c r="D97" s="163">
        <f>SUM(D36:D96)</f>
        <v>17558</v>
      </c>
      <c r="E97" s="163">
        <f>SUM(E36:E96)</f>
        <v>18409</v>
      </c>
      <c r="F97" s="163">
        <f>SUM(F36:F96)</f>
        <v>18931</v>
      </c>
      <c r="G97" s="580">
        <f t="shared" si="2"/>
        <v>1.028355695583682</v>
      </c>
      <c r="H97" s="89"/>
    </row>
    <row r="98" spans="1:8" ht="12.75">
      <c r="A98" s="108"/>
      <c r="B98" s="611"/>
      <c r="C98" s="611"/>
      <c r="D98" s="611"/>
      <c r="E98" s="611"/>
      <c r="F98" s="611"/>
      <c r="G98" s="612"/>
      <c r="H98" s="108"/>
    </row>
    <row r="99" spans="1:7" ht="12.75">
      <c r="A99" s="9"/>
      <c r="B99" s="152"/>
      <c r="C99" s="152"/>
      <c r="D99" s="152"/>
      <c r="E99" s="152"/>
      <c r="F99" s="152"/>
      <c r="G99" s="594"/>
    </row>
    <row r="100" spans="1:7" ht="16.5" thickBot="1">
      <c r="A100" s="12" t="s">
        <v>428</v>
      </c>
      <c r="G100" s="591"/>
    </row>
    <row r="101" spans="1:8" ht="12.75">
      <c r="A101" s="164" t="s">
        <v>257</v>
      </c>
      <c r="B101" s="161" t="s">
        <v>250</v>
      </c>
      <c r="C101" s="161" t="s">
        <v>763</v>
      </c>
      <c r="D101" s="161" t="s">
        <v>782</v>
      </c>
      <c r="E101" s="161" t="s">
        <v>790</v>
      </c>
      <c r="F101" s="161" t="s">
        <v>718</v>
      </c>
      <c r="G101" s="592" t="s">
        <v>35</v>
      </c>
      <c r="H101" s="164" t="s">
        <v>453</v>
      </c>
    </row>
    <row r="102" spans="1:8" ht="13.5" thickBot="1">
      <c r="A102" s="165" t="s">
        <v>251</v>
      </c>
      <c r="B102" s="162">
        <v>2001</v>
      </c>
      <c r="C102" s="162">
        <v>2001</v>
      </c>
      <c r="D102" s="162">
        <v>2001</v>
      </c>
      <c r="E102" s="162">
        <v>2001</v>
      </c>
      <c r="F102" s="589" t="s">
        <v>817</v>
      </c>
      <c r="G102" s="593" t="s">
        <v>233</v>
      </c>
      <c r="H102" s="165" t="s">
        <v>457</v>
      </c>
    </row>
    <row r="103" spans="1:8" ht="12.75">
      <c r="A103" s="249" t="s">
        <v>429</v>
      </c>
      <c r="B103" s="228">
        <v>85</v>
      </c>
      <c r="C103" s="228">
        <v>85</v>
      </c>
      <c r="D103" s="228">
        <v>85</v>
      </c>
      <c r="E103" s="228">
        <v>85</v>
      </c>
      <c r="F103" s="228">
        <v>119</v>
      </c>
      <c r="G103" s="575">
        <f aca="true" t="shared" si="3" ref="G103:G109">IF(OR(F103&lt;=0,E103=0),"*",F103/E103)</f>
        <v>1.4</v>
      </c>
      <c r="H103" s="229" t="s">
        <v>358</v>
      </c>
    </row>
    <row r="104" spans="1:8" ht="12.75">
      <c r="A104" s="244" t="s">
        <v>430</v>
      </c>
      <c r="B104" s="233">
        <v>0</v>
      </c>
      <c r="C104" s="233">
        <v>0</v>
      </c>
      <c r="D104" s="233">
        <v>0</v>
      </c>
      <c r="E104" s="233">
        <v>0</v>
      </c>
      <c r="F104" s="233">
        <v>0</v>
      </c>
      <c r="G104" s="577" t="str">
        <f t="shared" si="3"/>
        <v>*</v>
      </c>
      <c r="H104" s="235" t="s">
        <v>431</v>
      </c>
    </row>
    <row r="105" spans="1:8" ht="12.75">
      <c r="A105" s="244"/>
      <c r="B105" s="233">
        <v>0</v>
      </c>
      <c r="C105" s="233">
        <v>0</v>
      </c>
      <c r="D105" s="233">
        <v>0</v>
      </c>
      <c r="E105" s="233">
        <v>0</v>
      </c>
      <c r="F105" s="233">
        <v>0</v>
      </c>
      <c r="G105" s="577" t="str">
        <f t="shared" si="3"/>
        <v>*</v>
      </c>
      <c r="H105" s="235" t="s">
        <v>479</v>
      </c>
    </row>
    <row r="106" spans="1:8" ht="12.75">
      <c r="A106" s="244"/>
      <c r="B106" s="233">
        <v>1877</v>
      </c>
      <c r="C106" s="233">
        <v>1877</v>
      </c>
      <c r="D106" s="233">
        <v>1877</v>
      </c>
      <c r="E106" s="233">
        <v>2477</v>
      </c>
      <c r="F106" s="233">
        <v>2432</v>
      </c>
      <c r="G106" s="577">
        <f t="shared" si="3"/>
        <v>0.9818328623334679</v>
      </c>
      <c r="H106" s="235" t="s">
        <v>619</v>
      </c>
    </row>
    <row r="107" spans="1:8" ht="12.75">
      <c r="A107" s="147" t="s">
        <v>798</v>
      </c>
      <c r="B107" s="237">
        <v>0</v>
      </c>
      <c r="C107" s="237">
        <v>0</v>
      </c>
      <c r="D107" s="237">
        <v>0</v>
      </c>
      <c r="E107" s="237">
        <v>413</v>
      </c>
      <c r="F107" s="237">
        <v>0</v>
      </c>
      <c r="G107" s="577" t="str">
        <f t="shared" si="3"/>
        <v>*</v>
      </c>
      <c r="H107" s="238" t="s">
        <v>799</v>
      </c>
    </row>
    <row r="108" spans="1:8" ht="13.5" thickBot="1">
      <c r="A108" s="236" t="s">
        <v>432</v>
      </c>
      <c r="B108" s="237">
        <v>11560</v>
      </c>
      <c r="C108" s="237">
        <v>11560</v>
      </c>
      <c r="D108" s="237">
        <v>11560</v>
      </c>
      <c r="E108" s="237">
        <v>11560</v>
      </c>
      <c r="F108" s="237">
        <v>11560</v>
      </c>
      <c r="G108" s="578">
        <f t="shared" si="3"/>
        <v>1</v>
      </c>
      <c r="H108" s="238" t="s">
        <v>480</v>
      </c>
    </row>
    <row r="109" spans="1:8" ht="13.5" thickBot="1">
      <c r="A109" s="89" t="s">
        <v>235</v>
      </c>
      <c r="B109" s="163">
        <f>SUM(B103:B108)</f>
        <v>13522</v>
      </c>
      <c r="C109" s="163">
        <f>SUM(C103:C108)</f>
        <v>13522</v>
      </c>
      <c r="D109" s="163">
        <f>SUM(D103:D108)</f>
        <v>13522</v>
      </c>
      <c r="E109" s="163">
        <f>SUM(E103:E108)</f>
        <v>14535</v>
      </c>
      <c r="F109" s="163">
        <f>SUM(F103:F108)</f>
        <v>14111</v>
      </c>
      <c r="G109" s="580">
        <f t="shared" si="3"/>
        <v>0.9708290333677331</v>
      </c>
      <c r="H109" s="89"/>
    </row>
    <row r="110" spans="1:7" ht="12.75">
      <c r="A110" s="9"/>
      <c r="B110" s="152"/>
      <c r="C110" s="152"/>
      <c r="D110" s="152"/>
      <c r="E110" s="152"/>
      <c r="F110" s="152"/>
      <c r="G110" s="594"/>
    </row>
    <row r="111" spans="1:7" ht="12.75">
      <c r="A111" s="9"/>
      <c r="B111" s="152"/>
      <c r="C111" s="152"/>
      <c r="D111" s="152"/>
      <c r="E111" s="152"/>
      <c r="F111" s="152"/>
      <c r="G111" s="594"/>
    </row>
    <row r="112" spans="1:7" ht="12.75">
      <c r="A112" s="9"/>
      <c r="B112" s="9"/>
      <c r="C112" s="9"/>
      <c r="D112" s="9"/>
      <c r="E112" s="9"/>
      <c r="F112" s="9"/>
      <c r="G112" s="590"/>
    </row>
    <row r="113" spans="1:7" ht="16.5" thickBot="1">
      <c r="A113" s="12" t="s">
        <v>433</v>
      </c>
      <c r="G113" s="591"/>
    </row>
    <row r="114" spans="1:8" ht="12.75">
      <c r="A114" s="164" t="s">
        <v>257</v>
      </c>
      <c r="B114" s="161" t="s">
        <v>250</v>
      </c>
      <c r="C114" s="161" t="s">
        <v>763</v>
      </c>
      <c r="D114" s="161" t="s">
        <v>782</v>
      </c>
      <c r="E114" s="161" t="s">
        <v>790</v>
      </c>
      <c r="F114" s="161" t="s">
        <v>718</v>
      </c>
      <c r="G114" s="592" t="s">
        <v>35</v>
      </c>
      <c r="H114" s="164" t="s">
        <v>453</v>
      </c>
    </row>
    <row r="115" spans="1:8" ht="13.5" thickBot="1">
      <c r="A115" s="165" t="s">
        <v>251</v>
      </c>
      <c r="B115" s="162">
        <v>2001</v>
      </c>
      <c r="C115" s="162">
        <v>2001</v>
      </c>
      <c r="D115" s="162">
        <v>2001</v>
      </c>
      <c r="E115" s="162">
        <v>2001</v>
      </c>
      <c r="F115" s="589" t="s">
        <v>817</v>
      </c>
      <c r="G115" s="593" t="s">
        <v>233</v>
      </c>
      <c r="H115" s="165" t="s">
        <v>457</v>
      </c>
    </row>
    <row r="116" spans="1:8" ht="12.75">
      <c r="A116" s="249" t="s">
        <v>434</v>
      </c>
      <c r="B116" s="250">
        <v>100</v>
      </c>
      <c r="C116" s="250">
        <v>400</v>
      </c>
      <c r="D116" s="250">
        <v>400</v>
      </c>
      <c r="E116" s="250">
        <v>530</v>
      </c>
      <c r="F116" s="250">
        <v>626</v>
      </c>
      <c r="G116" s="636">
        <f>IF(OR(F116&lt;=0,E116=0),"*",F116/E116)</f>
        <v>1.181132075471698</v>
      </c>
      <c r="H116" s="634" t="s">
        <v>481</v>
      </c>
    </row>
    <row r="117" spans="1:8" ht="12.75">
      <c r="A117" s="236" t="s">
        <v>435</v>
      </c>
      <c r="B117" s="237">
        <v>750</v>
      </c>
      <c r="C117" s="237">
        <v>750</v>
      </c>
      <c r="D117" s="237">
        <v>750</v>
      </c>
      <c r="E117" s="237">
        <v>750</v>
      </c>
      <c r="F117" s="237">
        <v>614</v>
      </c>
      <c r="G117" s="637">
        <f>IF(OR(F117&lt;=0,E117=0),"*",F117/E117)</f>
        <v>0.8186666666666667</v>
      </c>
      <c r="H117" s="635" t="s">
        <v>481</v>
      </c>
    </row>
    <row r="118" spans="1:8" ht="12.75">
      <c r="A118" s="236" t="s">
        <v>552</v>
      </c>
      <c r="B118" s="237">
        <v>905</v>
      </c>
      <c r="C118" s="237">
        <v>905</v>
      </c>
      <c r="D118" s="237">
        <v>1280</v>
      </c>
      <c r="E118" s="237">
        <v>1005</v>
      </c>
      <c r="F118" s="237">
        <v>1004</v>
      </c>
      <c r="G118" s="637">
        <f>IF(OR(F118&lt;=0,E118=0),"*",F118/E118)</f>
        <v>0.9990049751243781</v>
      </c>
      <c r="H118" s="635" t="s">
        <v>494</v>
      </c>
    </row>
    <row r="119" spans="1:8" ht="13.5" thickBot="1">
      <c r="A119" s="236" t="s">
        <v>823</v>
      </c>
      <c r="B119" s="237">
        <v>4000</v>
      </c>
      <c r="C119" s="237">
        <v>4000</v>
      </c>
      <c r="D119" s="237">
        <v>4000</v>
      </c>
      <c r="E119" s="237">
        <v>4000</v>
      </c>
      <c r="F119" s="237">
        <v>4000</v>
      </c>
      <c r="G119" s="638">
        <f>IF(OR(F119&lt;=0,E119=0),"*",F119/E119)</f>
        <v>1</v>
      </c>
      <c r="H119" s="635" t="s">
        <v>605</v>
      </c>
    </row>
    <row r="120" spans="1:8" ht="13.5" thickBot="1">
      <c r="A120" s="89" t="s">
        <v>235</v>
      </c>
      <c r="B120" s="163">
        <f>SUM(B116:B119)</f>
        <v>5755</v>
      </c>
      <c r="C120" s="163">
        <f>SUM(C116:C119)</f>
        <v>6055</v>
      </c>
      <c r="D120" s="163">
        <f>SUM(D116:D119)</f>
        <v>6430</v>
      </c>
      <c r="E120" s="163">
        <f>SUM(E116:E119)</f>
        <v>6285</v>
      </c>
      <c r="F120" s="633">
        <f>SUM(F116:F119)</f>
        <v>6244</v>
      </c>
      <c r="G120" s="580">
        <f>IF(OR(F120&lt;=0,E120=0),"*",F120/E120)</f>
        <v>0.9934765314240255</v>
      </c>
      <c r="H120" s="174"/>
    </row>
    <row r="121" ht="12.75">
      <c r="G121" s="591"/>
    </row>
    <row r="122" ht="12.75">
      <c r="G122" s="591"/>
    </row>
    <row r="123" ht="12.75">
      <c r="G123" s="591"/>
    </row>
    <row r="124" spans="1:7" ht="16.5" thickBot="1">
      <c r="A124" s="12" t="s">
        <v>436</v>
      </c>
      <c r="G124" s="591"/>
    </row>
    <row r="125" spans="1:8" ht="12.75">
      <c r="A125" s="164" t="s">
        <v>257</v>
      </c>
      <c r="B125" s="161" t="s">
        <v>250</v>
      </c>
      <c r="C125" s="161" t="s">
        <v>763</v>
      </c>
      <c r="D125" s="161" t="s">
        <v>782</v>
      </c>
      <c r="E125" s="161" t="s">
        <v>790</v>
      </c>
      <c r="F125" s="161" t="s">
        <v>718</v>
      </c>
      <c r="G125" s="592" t="s">
        <v>35</v>
      </c>
      <c r="H125" s="164" t="s">
        <v>453</v>
      </c>
    </row>
    <row r="126" spans="1:8" ht="13.5" thickBot="1">
      <c r="A126" s="165" t="s">
        <v>251</v>
      </c>
      <c r="B126" s="162">
        <v>2001</v>
      </c>
      <c r="C126" s="162">
        <v>2001</v>
      </c>
      <c r="D126" s="162">
        <v>2001</v>
      </c>
      <c r="E126" s="162">
        <v>2001</v>
      </c>
      <c r="F126" s="589" t="s">
        <v>817</v>
      </c>
      <c r="G126" s="593" t="s">
        <v>233</v>
      </c>
      <c r="H126" s="165" t="s">
        <v>457</v>
      </c>
    </row>
    <row r="127" spans="1:8" ht="12.75">
      <c r="A127" s="236" t="s">
        <v>553</v>
      </c>
      <c r="B127" s="233">
        <v>60</v>
      </c>
      <c r="C127" s="233">
        <v>60</v>
      </c>
      <c r="D127" s="233">
        <v>60</v>
      </c>
      <c r="E127" s="233">
        <v>60</v>
      </c>
      <c r="F127" s="233">
        <v>60</v>
      </c>
      <c r="G127" s="577">
        <f aca="true" t="shared" si="4" ref="G127:G142">IF(OR(F127&lt;=0,E127=0),"*",F127/E127)</f>
        <v>1</v>
      </c>
      <c r="H127" s="235" t="s">
        <v>437</v>
      </c>
    </row>
    <row r="128" spans="1:8" ht="12.75">
      <c r="A128" s="244"/>
      <c r="B128" s="233">
        <v>50</v>
      </c>
      <c r="C128" s="233">
        <v>50</v>
      </c>
      <c r="D128" s="233">
        <v>50</v>
      </c>
      <c r="E128" s="233">
        <v>50</v>
      </c>
      <c r="F128" s="233">
        <v>50</v>
      </c>
      <c r="G128" s="577">
        <f t="shared" si="4"/>
        <v>1</v>
      </c>
      <c r="H128" s="235" t="s">
        <v>438</v>
      </c>
    </row>
    <row r="129" spans="1:8" ht="12.75">
      <c r="A129" s="244"/>
      <c r="B129" s="233">
        <v>347</v>
      </c>
      <c r="C129" s="233">
        <v>347</v>
      </c>
      <c r="D129" s="233">
        <v>347</v>
      </c>
      <c r="E129" s="233">
        <v>349</v>
      </c>
      <c r="F129" s="233">
        <v>349</v>
      </c>
      <c r="G129" s="577">
        <f t="shared" si="4"/>
        <v>1</v>
      </c>
      <c r="H129" s="235" t="s">
        <v>439</v>
      </c>
    </row>
    <row r="130" spans="1:8" ht="12.75">
      <c r="A130" s="244"/>
      <c r="B130" s="233">
        <v>0</v>
      </c>
      <c r="C130" s="233">
        <v>15</v>
      </c>
      <c r="D130" s="233">
        <v>15</v>
      </c>
      <c r="E130" s="233">
        <v>15</v>
      </c>
      <c r="F130" s="233">
        <v>15</v>
      </c>
      <c r="G130" s="577">
        <f t="shared" si="4"/>
        <v>1</v>
      </c>
      <c r="H130" s="235" t="s">
        <v>752</v>
      </c>
    </row>
    <row r="131" spans="1:8" ht="12.75">
      <c r="A131" s="244"/>
      <c r="B131" s="233">
        <v>0</v>
      </c>
      <c r="C131" s="233">
        <v>10</v>
      </c>
      <c r="D131" s="233">
        <v>10</v>
      </c>
      <c r="E131" s="233">
        <v>22</v>
      </c>
      <c r="F131" s="233">
        <v>43</v>
      </c>
      <c r="G131" s="577">
        <f t="shared" si="4"/>
        <v>1.9545454545454546</v>
      </c>
      <c r="H131" s="235" t="s">
        <v>482</v>
      </c>
    </row>
    <row r="132" spans="1:8" ht="12.75">
      <c r="A132" s="244"/>
      <c r="B132" s="233">
        <v>221</v>
      </c>
      <c r="C132" s="233">
        <v>221</v>
      </c>
      <c r="D132" s="233">
        <v>221</v>
      </c>
      <c r="E132" s="233">
        <v>221</v>
      </c>
      <c r="F132" s="233">
        <v>221</v>
      </c>
      <c r="G132" s="577">
        <f t="shared" si="4"/>
        <v>1</v>
      </c>
      <c r="H132" s="235" t="s">
        <v>440</v>
      </c>
    </row>
    <row r="133" spans="1:8" ht="12.75">
      <c r="A133" s="244"/>
      <c r="B133" s="233">
        <v>0</v>
      </c>
      <c r="C133" s="233">
        <v>1</v>
      </c>
      <c r="D133" s="233">
        <v>1</v>
      </c>
      <c r="E133" s="233">
        <v>1</v>
      </c>
      <c r="F133" s="233">
        <v>1</v>
      </c>
      <c r="G133" s="577">
        <f t="shared" si="4"/>
        <v>1</v>
      </c>
      <c r="H133" s="235" t="s">
        <v>730</v>
      </c>
    </row>
    <row r="134" spans="1:8" ht="12.75">
      <c r="A134" s="244"/>
      <c r="B134" s="233">
        <v>0</v>
      </c>
      <c r="C134" s="233">
        <v>0</v>
      </c>
      <c r="D134" s="233">
        <v>0</v>
      </c>
      <c r="E134" s="233">
        <v>0</v>
      </c>
      <c r="F134" s="233">
        <v>4</v>
      </c>
      <c r="G134" s="577" t="str">
        <f t="shared" si="4"/>
        <v>*</v>
      </c>
      <c r="H134" s="235" t="s">
        <v>818</v>
      </c>
    </row>
    <row r="135" spans="1:8" ht="12.75">
      <c r="A135" s="244"/>
      <c r="B135" s="233">
        <v>2000</v>
      </c>
      <c r="C135" s="233">
        <v>2000</v>
      </c>
      <c r="D135" s="233">
        <v>2000</v>
      </c>
      <c r="E135" s="233">
        <v>2000</v>
      </c>
      <c r="F135" s="233">
        <v>2000</v>
      </c>
      <c r="G135" s="577">
        <f t="shared" si="4"/>
        <v>1</v>
      </c>
      <c r="H135" s="235" t="s">
        <v>441</v>
      </c>
    </row>
    <row r="136" spans="1:8" ht="12.75">
      <c r="A136" s="244"/>
      <c r="B136" s="233">
        <v>100</v>
      </c>
      <c r="C136" s="233">
        <v>100</v>
      </c>
      <c r="D136" s="233">
        <v>100</v>
      </c>
      <c r="E136" s="233">
        <v>100</v>
      </c>
      <c r="F136" s="233">
        <v>100</v>
      </c>
      <c r="G136" s="577">
        <f t="shared" si="4"/>
        <v>1</v>
      </c>
      <c r="H136" s="235" t="s">
        <v>442</v>
      </c>
    </row>
    <row r="137" spans="1:8" ht="12.75">
      <c r="A137" s="287"/>
      <c r="B137" s="233">
        <v>300</v>
      </c>
      <c r="C137" s="233">
        <v>300</v>
      </c>
      <c r="D137" s="233">
        <v>300</v>
      </c>
      <c r="E137" s="233">
        <v>300</v>
      </c>
      <c r="F137" s="233">
        <v>298</v>
      </c>
      <c r="G137" s="577">
        <f t="shared" si="4"/>
        <v>0.9933333333333333</v>
      </c>
      <c r="H137" s="235" t="s">
        <v>483</v>
      </c>
    </row>
    <row r="138" spans="1:8" ht="12.75">
      <c r="A138" s="287"/>
      <c r="B138" s="237">
        <v>0</v>
      </c>
      <c r="C138" s="237">
        <v>0</v>
      </c>
      <c r="D138" s="237">
        <v>60</v>
      </c>
      <c r="E138" s="237">
        <v>60</v>
      </c>
      <c r="F138" s="237">
        <v>60</v>
      </c>
      <c r="G138" s="577">
        <f t="shared" si="4"/>
        <v>1</v>
      </c>
      <c r="H138" s="238" t="s">
        <v>824</v>
      </c>
    </row>
    <row r="139" spans="1:8" ht="12.75">
      <c r="A139" s="287"/>
      <c r="B139" s="237">
        <v>0</v>
      </c>
      <c r="C139" s="237">
        <v>198</v>
      </c>
      <c r="D139" s="237">
        <v>198</v>
      </c>
      <c r="E139" s="237">
        <v>198</v>
      </c>
      <c r="F139" s="237">
        <v>216</v>
      </c>
      <c r="G139" s="577">
        <f t="shared" si="4"/>
        <v>1.0909090909090908</v>
      </c>
      <c r="H139" s="238" t="s">
        <v>767</v>
      </c>
    </row>
    <row r="140" spans="1:8" ht="12.75">
      <c r="A140" s="287"/>
      <c r="B140" s="237">
        <v>0</v>
      </c>
      <c r="C140" s="237">
        <v>70</v>
      </c>
      <c r="D140" s="237">
        <v>70</v>
      </c>
      <c r="E140" s="237">
        <v>70</v>
      </c>
      <c r="F140" s="237">
        <v>70</v>
      </c>
      <c r="G140" s="577">
        <f t="shared" si="4"/>
        <v>1</v>
      </c>
      <c r="H140" s="238" t="s">
        <v>768</v>
      </c>
    </row>
    <row r="141" spans="1:8" ht="13.5" thickBot="1">
      <c r="A141" s="287"/>
      <c r="B141" s="600">
        <v>0</v>
      </c>
      <c r="C141" s="600">
        <v>894</v>
      </c>
      <c r="D141" s="600">
        <v>894</v>
      </c>
      <c r="E141" s="600">
        <v>894</v>
      </c>
      <c r="F141" s="600">
        <v>894</v>
      </c>
      <c r="G141" s="577">
        <f t="shared" si="4"/>
        <v>1</v>
      </c>
      <c r="H141" s="243" t="s">
        <v>766</v>
      </c>
    </row>
    <row r="142" spans="1:8" ht="13.5" thickBot="1">
      <c r="A142" s="89" t="s">
        <v>235</v>
      </c>
      <c r="B142" s="163">
        <f>SUM(B127:B137)</f>
        <v>3078</v>
      </c>
      <c r="C142" s="163">
        <f>SUM(C127:C141)</f>
        <v>4266</v>
      </c>
      <c r="D142" s="163">
        <f>SUM(D127:D141)</f>
        <v>4326</v>
      </c>
      <c r="E142" s="163">
        <f>SUM(E127:E141)</f>
        <v>4340</v>
      </c>
      <c r="F142" s="163">
        <f>SUM(F127:F141)</f>
        <v>4381</v>
      </c>
      <c r="G142" s="580">
        <f t="shared" si="4"/>
        <v>1.0094470046082948</v>
      </c>
      <c r="H142" s="89"/>
    </row>
    <row r="143" ht="12.75">
      <c r="G143" s="591"/>
    </row>
    <row r="144" ht="12.75">
      <c r="G144" s="591"/>
    </row>
    <row r="145" ht="12.75">
      <c r="G145" s="591"/>
    </row>
    <row r="146" ht="12.75">
      <c r="G146" s="591"/>
    </row>
    <row r="147" ht="12.75">
      <c r="G147" s="591"/>
    </row>
    <row r="148" ht="12.75">
      <c r="G148" s="591"/>
    </row>
    <row r="149" ht="12.75">
      <c r="G149" s="591"/>
    </row>
    <row r="150" ht="12.75">
      <c r="G150" s="591"/>
    </row>
    <row r="151" ht="12.75">
      <c r="G151" s="591"/>
    </row>
    <row r="152" ht="12.75">
      <c r="G152" s="591"/>
    </row>
    <row r="153" ht="12.75">
      <c r="G153" s="591"/>
    </row>
    <row r="154" ht="12.75">
      <c r="G154" s="591"/>
    </row>
    <row r="155" ht="12.75">
      <c r="G155" s="591"/>
    </row>
    <row r="156" ht="12.75">
      <c r="G156" s="591"/>
    </row>
    <row r="157" ht="12.75">
      <c r="G157" s="591"/>
    </row>
    <row r="158" ht="12.75">
      <c r="G158" s="591"/>
    </row>
    <row r="159" ht="12.75">
      <c r="G159" s="591"/>
    </row>
    <row r="160" ht="12.75">
      <c r="G160" s="591"/>
    </row>
    <row r="161" ht="12.75">
      <c r="G161" s="591"/>
    </row>
    <row r="162" ht="12.75">
      <c r="G162" s="591"/>
    </row>
    <row r="163" ht="12.75">
      <c r="G163" s="591"/>
    </row>
    <row r="164" ht="12.75">
      <c r="G164" s="591"/>
    </row>
    <row r="165" ht="12.75">
      <c r="G165" s="591"/>
    </row>
    <row r="166" ht="12.75">
      <c r="G166" s="591"/>
    </row>
    <row r="167" ht="12.75">
      <c r="G167" s="591"/>
    </row>
    <row r="168" ht="12.75">
      <c r="G168" s="591"/>
    </row>
    <row r="169" ht="12.75">
      <c r="G169" s="591"/>
    </row>
    <row r="170" ht="12.75">
      <c r="G170" s="591"/>
    </row>
    <row r="171" ht="12.75">
      <c r="G171" s="591"/>
    </row>
    <row r="172" ht="12.75">
      <c r="G172" s="591"/>
    </row>
    <row r="173" ht="12.75">
      <c r="G173" s="591"/>
    </row>
    <row r="174" ht="12.75">
      <c r="G174" s="591"/>
    </row>
    <row r="175" ht="12.75">
      <c r="G175" s="591"/>
    </row>
    <row r="176" ht="12.75">
      <c r="G176" s="591"/>
    </row>
    <row r="177" ht="12.75">
      <c r="G177" s="591"/>
    </row>
    <row r="178" ht="12.75">
      <c r="G178" s="591"/>
    </row>
    <row r="179" ht="12.75">
      <c r="G179" s="591"/>
    </row>
    <row r="180" ht="12.75">
      <c r="G180" s="591"/>
    </row>
    <row r="181" ht="12.75">
      <c r="G181" s="591"/>
    </row>
    <row r="182" ht="12.75">
      <c r="G182" s="591"/>
    </row>
    <row r="183" ht="12.75">
      <c r="G183" s="591"/>
    </row>
    <row r="184" ht="12.75">
      <c r="G184" s="591"/>
    </row>
    <row r="185" ht="12.75">
      <c r="G185" s="591"/>
    </row>
    <row r="186" ht="12.75">
      <c r="G186" s="591"/>
    </row>
    <row r="187" ht="12.75">
      <c r="G187" s="591"/>
    </row>
    <row r="188" ht="12.75">
      <c r="G188" s="591"/>
    </row>
    <row r="189" ht="12.75">
      <c r="G189" s="591"/>
    </row>
    <row r="190" ht="12.75">
      <c r="G190" s="591"/>
    </row>
    <row r="191" ht="12.75">
      <c r="G191" s="591"/>
    </row>
    <row r="192" ht="12.75">
      <c r="G192" s="591"/>
    </row>
    <row r="193" ht="12.75">
      <c r="G193" s="591"/>
    </row>
    <row r="194" ht="12.75">
      <c r="G194" s="591"/>
    </row>
    <row r="195" ht="12.75">
      <c r="G195" s="591"/>
    </row>
    <row r="196" ht="12.75">
      <c r="G196" s="591"/>
    </row>
    <row r="197" ht="12.75">
      <c r="G197" s="591"/>
    </row>
    <row r="198" ht="12.75">
      <c r="G198" s="591"/>
    </row>
    <row r="199" ht="12.75">
      <c r="G199" s="591"/>
    </row>
    <row r="200" ht="12.75">
      <c r="G200" s="591"/>
    </row>
    <row r="201" ht="12.75">
      <c r="G201" s="591"/>
    </row>
    <row r="202" ht="12.75">
      <c r="G202" s="591"/>
    </row>
    <row r="203" ht="12.75">
      <c r="G203" s="591"/>
    </row>
    <row r="204" ht="12.75">
      <c r="G204" s="591"/>
    </row>
    <row r="205" ht="12.75">
      <c r="G205" s="591"/>
    </row>
    <row r="206" ht="12.75">
      <c r="G206" s="591"/>
    </row>
    <row r="207" ht="12.75">
      <c r="G207" s="591"/>
    </row>
    <row r="208" ht="12.75">
      <c r="G208" s="591"/>
    </row>
    <row r="209" ht="12.75">
      <c r="G209" s="591"/>
    </row>
    <row r="210" ht="12.75">
      <c r="G210" s="591"/>
    </row>
    <row r="211" ht="12.75">
      <c r="G211" s="591"/>
    </row>
    <row r="212" ht="12.75">
      <c r="G212" s="591"/>
    </row>
    <row r="213" ht="12.75">
      <c r="G213" s="591"/>
    </row>
    <row r="214" ht="12.75">
      <c r="G214" s="591"/>
    </row>
    <row r="215" ht="12.75">
      <c r="G215" s="591"/>
    </row>
    <row r="216" ht="12.75">
      <c r="G216" s="591"/>
    </row>
    <row r="217" ht="12.75">
      <c r="G217" s="591"/>
    </row>
    <row r="218" ht="12.75">
      <c r="G218" s="591"/>
    </row>
    <row r="219" ht="12.75">
      <c r="G219" s="591"/>
    </row>
    <row r="220" ht="12.75">
      <c r="G220" s="591"/>
    </row>
    <row r="221" ht="12.75">
      <c r="G221" s="591"/>
    </row>
    <row r="222" ht="12.75">
      <c r="G222" s="591"/>
    </row>
    <row r="223" ht="12.75">
      <c r="G223" s="591"/>
    </row>
    <row r="224" ht="12.75">
      <c r="G224" s="591"/>
    </row>
    <row r="225" ht="12.75">
      <c r="G225" s="591"/>
    </row>
    <row r="226" ht="12.75">
      <c r="G226" s="591"/>
    </row>
    <row r="227" ht="12.75">
      <c r="G227" s="591"/>
    </row>
    <row r="228" ht="12.75">
      <c r="G228" s="591"/>
    </row>
    <row r="229" ht="12.75">
      <c r="G229" s="591"/>
    </row>
    <row r="230" ht="12.75">
      <c r="G230" s="591"/>
    </row>
    <row r="231" ht="12.75">
      <c r="G231" s="591"/>
    </row>
    <row r="232" ht="12.75">
      <c r="G232" s="591"/>
    </row>
    <row r="233" ht="12.75">
      <c r="G233" s="591"/>
    </row>
    <row r="234" ht="12.75">
      <c r="G234" s="591"/>
    </row>
    <row r="235" ht="12.75">
      <c r="G235" s="591"/>
    </row>
    <row r="236" ht="12.75">
      <c r="G236" s="591"/>
    </row>
    <row r="237" ht="12.75">
      <c r="G237" s="591"/>
    </row>
    <row r="238" ht="12.75">
      <c r="G238" s="591"/>
    </row>
    <row r="239" ht="12.75">
      <c r="G239" s="591"/>
    </row>
    <row r="240" ht="12.75">
      <c r="G240" s="591"/>
    </row>
    <row r="241" ht="12.75">
      <c r="G241" s="591"/>
    </row>
    <row r="242" ht="12.75">
      <c r="G242" s="591"/>
    </row>
    <row r="243" ht="12.75">
      <c r="G243" s="591"/>
    </row>
    <row r="244" ht="12.75">
      <c r="G244" s="591"/>
    </row>
    <row r="245" ht="12.75">
      <c r="G245" s="591"/>
    </row>
    <row r="246" ht="12.75">
      <c r="G246" s="591"/>
    </row>
    <row r="247" ht="12.75">
      <c r="G247" s="591"/>
    </row>
    <row r="248" ht="12.75">
      <c r="G248" s="591"/>
    </row>
    <row r="249" ht="12.75">
      <c r="G249" s="591"/>
    </row>
    <row r="250" ht="12.75">
      <c r="G250" s="591"/>
    </row>
    <row r="251" ht="12.75">
      <c r="G251" s="591"/>
    </row>
    <row r="252" ht="12.75">
      <c r="G252" s="591"/>
    </row>
    <row r="253" ht="12.75">
      <c r="G253" s="591"/>
    </row>
    <row r="254" ht="12.75">
      <c r="G254" s="591"/>
    </row>
    <row r="255" ht="12.75">
      <c r="G255" s="591"/>
    </row>
    <row r="256" ht="12.75">
      <c r="G256" s="591"/>
    </row>
    <row r="257" ht="12.75">
      <c r="G257" s="591"/>
    </row>
    <row r="258" ht="12.75">
      <c r="G258" s="591"/>
    </row>
    <row r="259" ht="12.75">
      <c r="G259" s="591"/>
    </row>
    <row r="260" ht="12.75">
      <c r="G260" s="591"/>
    </row>
    <row r="261" ht="12.75">
      <c r="G261" s="591"/>
    </row>
    <row r="262" ht="12.75">
      <c r="G262" s="591"/>
    </row>
    <row r="263" ht="12.75">
      <c r="G263" s="591"/>
    </row>
    <row r="264" ht="12.75">
      <c r="G264" s="591"/>
    </row>
    <row r="265" ht="12.75">
      <c r="G265" s="591"/>
    </row>
    <row r="266" ht="12.75">
      <c r="G266" s="591"/>
    </row>
    <row r="267" ht="12.75">
      <c r="G267" s="591"/>
    </row>
    <row r="268" ht="12.75">
      <c r="G268" s="591"/>
    </row>
    <row r="269" ht="12.75">
      <c r="G269" s="591"/>
    </row>
    <row r="270" ht="12.75">
      <c r="G270" s="591"/>
    </row>
    <row r="271" ht="12.75">
      <c r="G271" s="591"/>
    </row>
    <row r="272" ht="12.75">
      <c r="G272" s="591"/>
    </row>
    <row r="273" ht="12.75">
      <c r="G273" s="591"/>
    </row>
    <row r="274" ht="12.75">
      <c r="G274" s="591"/>
    </row>
    <row r="275" ht="12.75">
      <c r="G275" s="591"/>
    </row>
    <row r="276" ht="12.75">
      <c r="G276" s="591"/>
    </row>
    <row r="277" ht="12.75">
      <c r="G277" s="591"/>
    </row>
    <row r="278" ht="12.75">
      <c r="G278" s="591"/>
    </row>
    <row r="279" ht="12.75">
      <c r="G279" s="591"/>
    </row>
    <row r="280" ht="12.75">
      <c r="G280" s="591"/>
    </row>
    <row r="281" ht="12.75">
      <c r="G281" s="591"/>
    </row>
    <row r="282" ht="12.75">
      <c r="G282" s="591"/>
    </row>
    <row r="283" ht="12.75">
      <c r="G283" s="591"/>
    </row>
    <row r="284" ht="12.75">
      <c r="G284" s="591"/>
    </row>
    <row r="285" ht="12.75">
      <c r="G285" s="591"/>
    </row>
    <row r="286" ht="12.75">
      <c r="G286" s="591"/>
    </row>
    <row r="287" ht="12.75">
      <c r="G287" s="591"/>
    </row>
    <row r="288" ht="12.75">
      <c r="G288" s="591"/>
    </row>
    <row r="289" ht="12.75">
      <c r="G289" s="591"/>
    </row>
    <row r="290" ht="12.75">
      <c r="G290" s="591"/>
    </row>
    <row r="291" ht="12.75">
      <c r="G291" s="591"/>
    </row>
  </sheetData>
  <sheetProtection/>
  <printOptions gridLines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6.75390625" style="0" customWidth="1"/>
  </cols>
  <sheetData>
    <row r="1" ht="20.25">
      <c r="A1" s="86" t="s">
        <v>610</v>
      </c>
    </row>
    <row r="3" spans="1:7" ht="18">
      <c r="A3" s="180"/>
      <c r="B3" s="181" t="s">
        <v>250</v>
      </c>
      <c r="C3" s="181" t="s">
        <v>250</v>
      </c>
      <c r="D3" s="181" t="s">
        <v>250</v>
      </c>
      <c r="E3" s="181" t="s">
        <v>250</v>
      </c>
      <c r="F3" s="181" t="s">
        <v>250</v>
      </c>
      <c r="G3" s="181" t="s">
        <v>250</v>
      </c>
    </row>
    <row r="4" spans="1:7" ht="18">
      <c r="A4" s="180"/>
      <c r="B4" s="181">
        <v>2001</v>
      </c>
      <c r="C4" s="181">
        <v>2002</v>
      </c>
      <c r="D4" s="181">
        <v>2003</v>
      </c>
      <c r="E4" s="181">
        <v>2004</v>
      </c>
      <c r="F4" s="181">
        <v>2005</v>
      </c>
      <c r="G4" s="181">
        <v>2006</v>
      </c>
    </row>
    <row r="5" spans="1:7" ht="16.5" thickBot="1">
      <c r="A5" s="12"/>
      <c r="B5" s="182" t="s">
        <v>192</v>
      </c>
      <c r="C5" s="182" t="s">
        <v>192</v>
      </c>
      <c r="D5" s="182" t="s">
        <v>192</v>
      </c>
      <c r="E5" s="182" t="s">
        <v>192</v>
      </c>
      <c r="F5" s="182" t="s">
        <v>192</v>
      </c>
      <c r="G5" s="182" t="s">
        <v>192</v>
      </c>
    </row>
    <row r="6" spans="1:7" ht="16.5" thickBot="1">
      <c r="A6" s="89" t="s">
        <v>193</v>
      </c>
      <c r="B6" s="124">
        <f aca="true" t="shared" si="0" ref="B6:G6">SUM(B8,B16,B22)</f>
        <v>56868</v>
      </c>
      <c r="C6" s="124">
        <f t="shared" si="0"/>
        <v>57302</v>
      </c>
      <c r="D6" s="124">
        <f t="shared" si="0"/>
        <v>57884.5</v>
      </c>
      <c r="E6" s="124">
        <f t="shared" si="0"/>
        <v>58617</v>
      </c>
      <c r="F6" s="124">
        <f t="shared" si="0"/>
        <v>59367</v>
      </c>
      <c r="G6" s="124">
        <f t="shared" si="0"/>
        <v>59967</v>
      </c>
    </row>
    <row r="7" spans="2:7" ht="15.75" thickBot="1">
      <c r="B7" s="117"/>
      <c r="C7" s="117"/>
      <c r="D7" s="117"/>
      <c r="E7" s="117"/>
      <c r="F7" s="117"/>
      <c r="G7" s="117"/>
    </row>
    <row r="8" spans="1:7" ht="16.5" thickBot="1">
      <c r="A8" s="89" t="s">
        <v>194</v>
      </c>
      <c r="B8" s="124">
        <f>SUM(B9:B15)</f>
        <v>37308</v>
      </c>
      <c r="C8" s="124">
        <f>SUM(C9:C14)</f>
        <v>37800</v>
      </c>
      <c r="D8" s="124">
        <f>SUM(D9:D14)</f>
        <v>38250</v>
      </c>
      <c r="E8" s="124">
        <f>SUM(E9:E14)</f>
        <v>38700</v>
      </c>
      <c r="F8" s="124">
        <f>SUM(F9:F14)</f>
        <v>39100</v>
      </c>
      <c r="G8" s="124">
        <f>SUM(G9:G14)</f>
        <v>39350</v>
      </c>
    </row>
    <row r="9" spans="1:7" ht="15">
      <c r="A9" s="90" t="s">
        <v>195</v>
      </c>
      <c r="B9" s="118">
        <v>14601</v>
      </c>
      <c r="C9" s="118">
        <v>15500</v>
      </c>
      <c r="D9" s="118">
        <v>15550</v>
      </c>
      <c r="E9" s="118">
        <v>15900</v>
      </c>
      <c r="F9" s="118">
        <v>16200</v>
      </c>
      <c r="G9" s="118">
        <v>16500</v>
      </c>
    </row>
    <row r="10" spans="1:7" ht="15">
      <c r="A10" s="91" t="s">
        <v>196</v>
      </c>
      <c r="B10" s="119">
        <v>15420</v>
      </c>
      <c r="C10" s="119">
        <v>16200</v>
      </c>
      <c r="D10" s="119">
        <v>16650</v>
      </c>
      <c r="E10" s="119">
        <v>16950</v>
      </c>
      <c r="F10" s="119">
        <v>17100</v>
      </c>
      <c r="G10" s="119">
        <v>17100</v>
      </c>
    </row>
    <row r="11" spans="1:7" ht="15">
      <c r="A11" s="91" t="s">
        <v>197</v>
      </c>
      <c r="B11" s="119">
        <v>1163</v>
      </c>
      <c r="C11" s="119">
        <v>1200</v>
      </c>
      <c r="D11" s="119">
        <v>1250</v>
      </c>
      <c r="E11" s="119">
        <v>1250</v>
      </c>
      <c r="F11" s="119">
        <v>1300</v>
      </c>
      <c r="G11" s="119">
        <v>1350</v>
      </c>
    </row>
    <row r="12" spans="1:7" ht="15">
      <c r="A12" s="91" t="s">
        <v>198</v>
      </c>
      <c r="B12" s="119">
        <v>1877</v>
      </c>
      <c r="C12" s="119">
        <v>1900</v>
      </c>
      <c r="D12" s="119">
        <v>1900</v>
      </c>
      <c r="E12" s="119">
        <v>1900</v>
      </c>
      <c r="F12" s="119">
        <v>1900</v>
      </c>
      <c r="G12" s="119">
        <v>1900</v>
      </c>
    </row>
    <row r="13" spans="1:7" ht="15">
      <c r="A13" s="91" t="s">
        <v>199</v>
      </c>
      <c r="B13" s="119">
        <v>2147</v>
      </c>
      <c r="C13" s="119">
        <v>2200</v>
      </c>
      <c r="D13" s="119">
        <v>2200</v>
      </c>
      <c r="E13" s="119">
        <v>2100</v>
      </c>
      <c r="F13" s="119">
        <v>2100</v>
      </c>
      <c r="G13" s="119">
        <v>2000</v>
      </c>
    </row>
    <row r="14" spans="1:7" ht="15">
      <c r="A14" s="91" t="s">
        <v>450</v>
      </c>
      <c r="B14" s="119">
        <v>900</v>
      </c>
      <c r="C14" s="119">
        <v>800</v>
      </c>
      <c r="D14" s="119">
        <v>700</v>
      </c>
      <c r="E14" s="119">
        <v>600</v>
      </c>
      <c r="F14" s="119">
        <v>500</v>
      </c>
      <c r="G14" s="119">
        <v>500</v>
      </c>
    </row>
    <row r="15" spans="1:7" ht="15.75" thickBot="1">
      <c r="A15" s="91" t="s">
        <v>688</v>
      </c>
      <c r="B15" s="119">
        <v>1200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</row>
    <row r="16" spans="1:7" ht="16.5" thickBot="1">
      <c r="A16" s="89" t="s">
        <v>200</v>
      </c>
      <c r="B16" s="124">
        <f aca="true" t="shared" si="1" ref="B16:G16">SUM(B17:B21)</f>
        <v>18115</v>
      </c>
      <c r="C16" s="124">
        <f t="shared" si="1"/>
        <v>18200</v>
      </c>
      <c r="D16" s="124">
        <f t="shared" si="1"/>
        <v>18500</v>
      </c>
      <c r="E16" s="124">
        <f t="shared" si="1"/>
        <v>18950</v>
      </c>
      <c r="F16" s="124">
        <f t="shared" si="1"/>
        <v>19300</v>
      </c>
      <c r="G16" s="124">
        <f t="shared" si="1"/>
        <v>19650</v>
      </c>
    </row>
    <row r="17" spans="1:7" ht="15">
      <c r="A17" s="91" t="s">
        <v>201</v>
      </c>
      <c r="B17" s="119">
        <v>10360</v>
      </c>
      <c r="C17" s="119">
        <v>10500</v>
      </c>
      <c r="D17" s="119">
        <v>9000</v>
      </c>
      <c r="E17" s="119">
        <v>8000</v>
      </c>
      <c r="F17" s="119">
        <v>7500</v>
      </c>
      <c r="G17" s="119">
        <v>7000</v>
      </c>
    </row>
    <row r="18" spans="1:7" ht="15">
      <c r="A18" s="91" t="s">
        <v>609</v>
      </c>
      <c r="B18" s="119">
        <v>1655</v>
      </c>
      <c r="C18" s="119">
        <v>1200</v>
      </c>
      <c r="D18" s="119">
        <v>1100</v>
      </c>
      <c r="E18" s="119">
        <v>1000</v>
      </c>
      <c r="F18" s="119">
        <v>900</v>
      </c>
      <c r="G18" s="119">
        <v>800</v>
      </c>
    </row>
    <row r="19" spans="1:7" ht="15">
      <c r="A19" s="91" t="s">
        <v>451</v>
      </c>
      <c r="B19" s="119">
        <v>100</v>
      </c>
      <c r="C19" s="119">
        <v>100</v>
      </c>
      <c r="D19" s="119">
        <v>100</v>
      </c>
      <c r="E19" s="119">
        <v>100</v>
      </c>
      <c r="F19" s="119">
        <v>100</v>
      </c>
      <c r="G19" s="119">
        <v>100</v>
      </c>
    </row>
    <row r="20" spans="1:7" ht="15">
      <c r="A20" s="91" t="s">
        <v>608</v>
      </c>
      <c r="B20" s="119">
        <v>4000</v>
      </c>
      <c r="C20" s="119">
        <v>3800</v>
      </c>
      <c r="D20" s="119">
        <v>3800</v>
      </c>
      <c r="E20" s="119">
        <v>0</v>
      </c>
      <c r="F20" s="119">
        <v>2000</v>
      </c>
      <c r="G20" s="119">
        <v>2000</v>
      </c>
    </row>
    <row r="21" spans="1:7" ht="15.75" thickBot="1">
      <c r="A21" s="91" t="s">
        <v>701</v>
      </c>
      <c r="B21" s="119">
        <v>2000</v>
      </c>
      <c r="C21" s="119">
        <v>2600</v>
      </c>
      <c r="D21" s="119">
        <v>4500</v>
      </c>
      <c r="E21" s="119">
        <v>9850</v>
      </c>
      <c r="F21" s="119">
        <v>8800</v>
      </c>
      <c r="G21" s="119">
        <v>9750</v>
      </c>
    </row>
    <row r="22" spans="1:7" ht="16.5" thickBot="1">
      <c r="A22" s="89" t="s">
        <v>203</v>
      </c>
      <c r="B22" s="124">
        <f aca="true" t="shared" si="2" ref="B22:G22">SUM(B23)</f>
        <v>1445</v>
      </c>
      <c r="C22" s="124">
        <f t="shared" si="2"/>
        <v>1302</v>
      </c>
      <c r="D22" s="124">
        <f t="shared" si="2"/>
        <v>1134.5</v>
      </c>
      <c r="E22" s="124">
        <f t="shared" si="2"/>
        <v>967</v>
      </c>
      <c r="F22" s="124">
        <f t="shared" si="2"/>
        <v>967</v>
      </c>
      <c r="G22" s="124">
        <f t="shared" si="2"/>
        <v>967</v>
      </c>
    </row>
    <row r="23" spans="1:7" ht="15.75" thickBot="1">
      <c r="A23" s="94" t="s">
        <v>204</v>
      </c>
      <c r="B23" s="121">
        <v>1445</v>
      </c>
      <c r="C23" s="121">
        <v>1302</v>
      </c>
      <c r="D23" s="121">
        <v>1134.5</v>
      </c>
      <c r="E23" s="121">
        <v>967</v>
      </c>
      <c r="F23" s="121">
        <v>967</v>
      </c>
      <c r="G23" s="121">
        <v>967</v>
      </c>
    </row>
    <row r="24" spans="1:7" ht="15">
      <c r="A24" s="10"/>
      <c r="B24" s="192"/>
      <c r="C24" s="192"/>
      <c r="D24" s="192"/>
      <c r="E24" s="192"/>
      <c r="F24" s="192"/>
      <c r="G24" s="192"/>
    </row>
    <row r="25" spans="2:7" ht="15.75" thickBot="1">
      <c r="B25" s="117"/>
      <c r="C25" s="117"/>
      <c r="D25" s="117"/>
      <c r="E25" s="117"/>
      <c r="F25" s="117"/>
      <c r="G25" s="117"/>
    </row>
    <row r="26" spans="1:7" ht="16.5" thickBot="1">
      <c r="A26" s="89" t="s">
        <v>205</v>
      </c>
      <c r="B26" s="124">
        <f aca="true" t="shared" si="3" ref="B26:G26">SUM(B28,B45,B47)</f>
        <v>56853</v>
      </c>
      <c r="C26" s="124">
        <f t="shared" si="3"/>
        <v>57302</v>
      </c>
      <c r="D26" s="124">
        <f t="shared" si="3"/>
        <v>57885</v>
      </c>
      <c r="E26" s="124">
        <f t="shared" si="3"/>
        <v>58617</v>
      </c>
      <c r="F26" s="124">
        <f t="shared" si="3"/>
        <v>59367</v>
      </c>
      <c r="G26" s="124">
        <f t="shared" si="3"/>
        <v>59967</v>
      </c>
    </row>
    <row r="27" spans="2:7" ht="15.75" thickBot="1">
      <c r="B27" s="117"/>
      <c r="C27" s="117"/>
      <c r="D27" s="117"/>
      <c r="E27" s="117"/>
      <c r="F27" s="117"/>
      <c r="G27" s="117"/>
    </row>
    <row r="28" spans="1:7" ht="16.5" thickBot="1">
      <c r="A28" s="89" t="s">
        <v>206</v>
      </c>
      <c r="B28" s="124">
        <f aca="true" t="shared" si="4" ref="B28:G28">SUM(B29:B44)</f>
        <v>37242</v>
      </c>
      <c r="C28" s="124">
        <f t="shared" si="4"/>
        <v>37800</v>
      </c>
      <c r="D28" s="124">
        <f t="shared" si="4"/>
        <v>38250</v>
      </c>
      <c r="E28" s="124">
        <f t="shared" si="4"/>
        <v>38700</v>
      </c>
      <c r="F28" s="124">
        <f t="shared" si="4"/>
        <v>39100</v>
      </c>
      <c r="G28" s="124">
        <f t="shared" si="4"/>
        <v>39350</v>
      </c>
    </row>
    <row r="29" spans="1:7" ht="15">
      <c r="A29" s="90" t="s">
        <v>207</v>
      </c>
      <c r="B29" s="122">
        <v>170</v>
      </c>
      <c r="C29" s="122">
        <v>60</v>
      </c>
      <c r="D29" s="122">
        <v>120</v>
      </c>
      <c r="E29" s="122">
        <v>320</v>
      </c>
      <c r="F29" s="122">
        <v>330</v>
      </c>
      <c r="G29" s="122">
        <v>120</v>
      </c>
    </row>
    <row r="30" spans="1:7" ht="15">
      <c r="A30" s="91" t="s">
        <v>208</v>
      </c>
      <c r="B30" s="119">
        <v>8931</v>
      </c>
      <c r="C30" s="119">
        <v>8950</v>
      </c>
      <c r="D30" s="119">
        <v>9000</v>
      </c>
      <c r="E30" s="119">
        <v>9020</v>
      </c>
      <c r="F30" s="119">
        <v>9020</v>
      </c>
      <c r="G30" s="119">
        <v>9020</v>
      </c>
    </row>
    <row r="31" spans="1:7" ht="15">
      <c r="A31" s="91" t="s">
        <v>209</v>
      </c>
      <c r="B31" s="119">
        <v>3170</v>
      </c>
      <c r="C31" s="119">
        <v>3180</v>
      </c>
      <c r="D31" s="119">
        <v>3195</v>
      </c>
      <c r="E31" s="119">
        <v>3200</v>
      </c>
      <c r="F31" s="119">
        <v>3200</v>
      </c>
      <c r="G31" s="119">
        <v>3200</v>
      </c>
    </row>
    <row r="32" spans="1:7" ht="15">
      <c r="A32" s="91" t="s">
        <v>210</v>
      </c>
      <c r="B32" s="119">
        <v>4727</v>
      </c>
      <c r="C32" s="119">
        <v>4900</v>
      </c>
      <c r="D32" s="119">
        <v>5000</v>
      </c>
      <c r="E32" s="119">
        <v>5100</v>
      </c>
      <c r="F32" s="119">
        <v>5200</v>
      </c>
      <c r="G32" s="119">
        <v>5300</v>
      </c>
    </row>
    <row r="33" spans="1:7" ht="15">
      <c r="A33" s="91" t="s">
        <v>211</v>
      </c>
      <c r="B33" s="119">
        <v>10278</v>
      </c>
      <c r="C33" s="119">
        <v>10500</v>
      </c>
      <c r="D33" s="119">
        <v>10600</v>
      </c>
      <c r="E33" s="119">
        <v>10700</v>
      </c>
      <c r="F33" s="119">
        <v>10800</v>
      </c>
      <c r="G33" s="119">
        <v>10900</v>
      </c>
    </row>
    <row r="34" spans="1:7" ht="15">
      <c r="A34" s="91" t="s">
        <v>212</v>
      </c>
      <c r="B34" s="119">
        <v>4867</v>
      </c>
      <c r="C34" s="119">
        <v>4990</v>
      </c>
      <c r="D34" s="119">
        <v>5000</v>
      </c>
      <c r="E34" s="119">
        <v>5100</v>
      </c>
      <c r="F34" s="119">
        <v>5200</v>
      </c>
      <c r="G34" s="119">
        <v>5300</v>
      </c>
    </row>
    <row r="35" spans="1:7" ht="15">
      <c r="A35" s="91" t="s">
        <v>213</v>
      </c>
      <c r="B35" s="119">
        <v>2127</v>
      </c>
      <c r="C35" s="119">
        <v>2200</v>
      </c>
      <c r="D35" s="119">
        <v>2300</v>
      </c>
      <c r="E35" s="119">
        <v>2350</v>
      </c>
      <c r="F35" s="119">
        <v>2500</v>
      </c>
      <c r="G35" s="119">
        <v>2700</v>
      </c>
    </row>
    <row r="36" spans="1:7" ht="15">
      <c r="A36" s="91" t="s">
        <v>214</v>
      </c>
      <c r="B36" s="120">
        <v>165</v>
      </c>
      <c r="C36" s="120">
        <v>170</v>
      </c>
      <c r="D36" s="120">
        <v>175</v>
      </c>
      <c r="E36" s="120">
        <v>180</v>
      </c>
      <c r="F36" s="120">
        <v>180</v>
      </c>
      <c r="G36" s="120">
        <v>185</v>
      </c>
    </row>
    <row r="37" spans="1:7" ht="15">
      <c r="A37" s="91" t="s">
        <v>215</v>
      </c>
      <c r="B37" s="120">
        <v>830</v>
      </c>
      <c r="C37" s="120">
        <v>900</v>
      </c>
      <c r="D37" s="120">
        <v>950</v>
      </c>
      <c r="E37" s="120">
        <v>1000</v>
      </c>
      <c r="F37" s="120">
        <v>1000</v>
      </c>
      <c r="G37" s="120">
        <v>1000</v>
      </c>
    </row>
    <row r="38" spans="1:7" ht="15">
      <c r="A38" s="91" t="s">
        <v>216</v>
      </c>
      <c r="B38" s="120">
        <v>227</v>
      </c>
      <c r="C38" s="120">
        <v>230</v>
      </c>
      <c r="D38" s="120">
        <v>240</v>
      </c>
      <c r="E38" s="120">
        <v>240</v>
      </c>
      <c r="F38" s="120">
        <v>245</v>
      </c>
      <c r="G38" s="120">
        <v>245</v>
      </c>
    </row>
    <row r="39" spans="1:7" ht="15">
      <c r="A39" s="91" t="s">
        <v>217</v>
      </c>
      <c r="B39" s="120">
        <v>100</v>
      </c>
      <c r="C39" s="120">
        <v>100</v>
      </c>
      <c r="D39" s="120">
        <v>100</v>
      </c>
      <c r="E39" s="120">
        <v>100</v>
      </c>
      <c r="F39" s="120">
        <v>100</v>
      </c>
      <c r="G39" s="120">
        <v>100</v>
      </c>
    </row>
    <row r="40" spans="1:7" ht="15">
      <c r="A40" s="91" t="s">
        <v>218</v>
      </c>
      <c r="B40" s="120">
        <v>30</v>
      </c>
      <c r="C40" s="120">
        <v>30</v>
      </c>
      <c r="D40" s="120">
        <v>30</v>
      </c>
      <c r="E40" s="120">
        <v>30</v>
      </c>
      <c r="F40" s="120">
        <v>30</v>
      </c>
      <c r="G40" s="120">
        <v>30</v>
      </c>
    </row>
    <row r="41" spans="1:7" ht="15">
      <c r="A41" s="91" t="s">
        <v>219</v>
      </c>
      <c r="B41" s="120">
        <v>200</v>
      </c>
      <c r="C41" s="120">
        <v>200</v>
      </c>
      <c r="D41" s="120">
        <v>200</v>
      </c>
      <c r="E41" s="120">
        <v>200</v>
      </c>
      <c r="F41" s="120">
        <v>200</v>
      </c>
      <c r="G41" s="120">
        <v>200</v>
      </c>
    </row>
    <row r="42" spans="1:7" ht="15">
      <c r="A42" s="91" t="s">
        <v>220</v>
      </c>
      <c r="B42" s="120">
        <v>30</v>
      </c>
      <c r="C42" s="120">
        <v>40</v>
      </c>
      <c r="D42" s="120">
        <v>40</v>
      </c>
      <c r="E42" s="120">
        <v>40</v>
      </c>
      <c r="F42" s="120">
        <v>40</v>
      </c>
      <c r="G42" s="120">
        <v>50</v>
      </c>
    </row>
    <row r="43" spans="1:7" ht="15">
      <c r="A43" s="91" t="s">
        <v>221</v>
      </c>
      <c r="B43" s="120">
        <v>100</v>
      </c>
      <c r="C43" s="120">
        <v>100</v>
      </c>
      <c r="D43" s="120">
        <v>100</v>
      </c>
      <c r="E43" s="120">
        <v>100</v>
      </c>
      <c r="F43" s="120">
        <v>100</v>
      </c>
      <c r="G43" s="120">
        <v>100</v>
      </c>
    </row>
    <row r="44" spans="1:7" ht="15.75" thickBot="1">
      <c r="A44" s="91" t="s">
        <v>222</v>
      </c>
      <c r="B44" s="119">
        <v>1290</v>
      </c>
      <c r="C44" s="119">
        <v>1250</v>
      </c>
      <c r="D44" s="119">
        <v>1200</v>
      </c>
      <c r="E44" s="119">
        <v>1020</v>
      </c>
      <c r="F44" s="119">
        <v>955</v>
      </c>
      <c r="G44" s="119">
        <v>900</v>
      </c>
    </row>
    <row r="45" spans="1:7" ht="16.5" thickBot="1">
      <c r="A45" s="89" t="s">
        <v>87</v>
      </c>
      <c r="B45" s="124">
        <f aca="true" t="shared" si="5" ref="B45:G45">SUM(B46)</f>
        <v>6401</v>
      </c>
      <c r="C45" s="124">
        <f t="shared" si="5"/>
        <v>5537</v>
      </c>
      <c r="D45" s="124">
        <f t="shared" si="5"/>
        <v>5540</v>
      </c>
      <c r="E45" s="124">
        <f t="shared" si="5"/>
        <v>490</v>
      </c>
      <c r="F45" s="124">
        <f t="shared" si="5"/>
        <v>570</v>
      </c>
      <c r="G45" s="124">
        <f t="shared" si="5"/>
        <v>650</v>
      </c>
    </row>
    <row r="46" spans="1:7" ht="15.75" thickBot="1">
      <c r="A46" s="91" t="s">
        <v>223</v>
      </c>
      <c r="B46" s="119">
        <v>6401</v>
      </c>
      <c r="C46" s="119">
        <v>5537</v>
      </c>
      <c r="D46" s="119">
        <v>5540</v>
      </c>
      <c r="E46" s="119">
        <v>490</v>
      </c>
      <c r="F46" s="119">
        <v>570</v>
      </c>
      <c r="G46" s="119">
        <v>650</v>
      </c>
    </row>
    <row r="47" spans="1:7" ht="16.5" thickBot="1">
      <c r="A47" s="89" t="s">
        <v>224</v>
      </c>
      <c r="B47" s="124">
        <v>13210</v>
      </c>
      <c r="C47" s="124">
        <v>13965</v>
      </c>
      <c r="D47" s="124">
        <v>14095</v>
      </c>
      <c r="E47" s="124">
        <v>19427</v>
      </c>
      <c r="F47" s="124">
        <v>19697</v>
      </c>
      <c r="G47" s="124">
        <v>19967</v>
      </c>
    </row>
    <row r="48" spans="1:2" ht="15.75">
      <c r="A48" s="108"/>
      <c r="B48" s="123"/>
    </row>
    <row r="49" spans="1:2" ht="15.75">
      <c r="A49" s="108"/>
      <c r="B49" s="123"/>
    </row>
    <row r="50" ht="12.75">
      <c r="A50" s="108"/>
    </row>
    <row r="56" ht="20.25">
      <c r="A56" s="86" t="s">
        <v>611</v>
      </c>
    </row>
    <row r="58" spans="1:7" ht="18">
      <c r="A58" s="180"/>
      <c r="B58" s="181" t="s">
        <v>250</v>
      </c>
      <c r="C58" s="181" t="s">
        <v>250</v>
      </c>
      <c r="D58" s="181" t="s">
        <v>250</v>
      </c>
      <c r="E58" s="181" t="s">
        <v>250</v>
      </c>
      <c r="F58" s="181" t="s">
        <v>250</v>
      </c>
      <c r="G58" s="181" t="s">
        <v>250</v>
      </c>
    </row>
    <row r="59" spans="1:7" ht="18">
      <c r="A59" s="180"/>
      <c r="B59" s="181">
        <v>2001</v>
      </c>
      <c r="C59" s="181">
        <v>2002</v>
      </c>
      <c r="D59" s="181">
        <v>2003</v>
      </c>
      <c r="E59" s="181">
        <v>2004</v>
      </c>
      <c r="F59" s="181">
        <v>2005</v>
      </c>
      <c r="G59" s="181">
        <v>2006</v>
      </c>
    </row>
    <row r="60" spans="1:7" ht="16.5" thickBot="1">
      <c r="A60" s="12"/>
      <c r="B60" s="182" t="s">
        <v>192</v>
      </c>
      <c r="C60" s="182" t="s">
        <v>192</v>
      </c>
      <c r="D60" s="182" t="s">
        <v>192</v>
      </c>
      <c r="E60" s="182" t="s">
        <v>192</v>
      </c>
      <c r="F60" s="182" t="s">
        <v>192</v>
      </c>
      <c r="G60" s="182" t="s">
        <v>192</v>
      </c>
    </row>
    <row r="61" spans="1:7" ht="16.5" thickBot="1">
      <c r="A61" s="89" t="s">
        <v>193</v>
      </c>
      <c r="B61" s="124">
        <f aca="true" t="shared" si="6" ref="B61:G61">SUM(B63,B64,B65)</f>
        <v>56868</v>
      </c>
      <c r="C61" s="124">
        <f t="shared" si="6"/>
        <v>57302</v>
      </c>
      <c r="D61" s="124">
        <f t="shared" si="6"/>
        <v>57885</v>
      </c>
      <c r="E61" s="124">
        <f t="shared" si="6"/>
        <v>58617</v>
      </c>
      <c r="F61" s="124">
        <f t="shared" si="6"/>
        <v>59367</v>
      </c>
      <c r="G61" s="124">
        <f t="shared" si="6"/>
        <v>59967</v>
      </c>
    </row>
    <row r="62" spans="2:7" ht="15.75" thickBot="1">
      <c r="B62" s="117"/>
      <c r="C62" s="117"/>
      <c r="D62" s="117"/>
      <c r="E62" s="117"/>
      <c r="F62" s="117"/>
      <c r="G62" s="117"/>
    </row>
    <row r="63" spans="1:7" ht="16.5" thickBot="1">
      <c r="A63" s="89" t="s">
        <v>194</v>
      </c>
      <c r="B63" s="124">
        <v>37308</v>
      </c>
      <c r="C63" s="124">
        <v>37800</v>
      </c>
      <c r="D63" s="124">
        <v>38250</v>
      </c>
      <c r="E63" s="124">
        <v>38700</v>
      </c>
      <c r="F63" s="124">
        <v>39100</v>
      </c>
      <c r="G63" s="124">
        <v>39350</v>
      </c>
    </row>
    <row r="64" spans="1:7" ht="16.5" thickBot="1">
      <c r="A64" s="89" t="s">
        <v>200</v>
      </c>
      <c r="B64" s="124">
        <v>18115</v>
      </c>
      <c r="C64" s="124">
        <v>18200</v>
      </c>
      <c r="D64" s="124">
        <v>18500</v>
      </c>
      <c r="E64" s="124">
        <v>18950</v>
      </c>
      <c r="F64" s="124">
        <v>19300</v>
      </c>
      <c r="G64" s="124">
        <v>19650</v>
      </c>
    </row>
    <row r="65" spans="1:7" ht="16.5" thickBot="1">
      <c r="A65" s="89" t="s">
        <v>203</v>
      </c>
      <c r="B65" s="124">
        <v>1445</v>
      </c>
      <c r="C65" s="124">
        <v>1302</v>
      </c>
      <c r="D65" s="124">
        <v>1135</v>
      </c>
      <c r="E65" s="124">
        <v>967</v>
      </c>
      <c r="F65" s="124">
        <v>967</v>
      </c>
      <c r="G65" s="124">
        <v>967</v>
      </c>
    </row>
    <row r="66" spans="1:7" ht="15">
      <c r="A66" s="10"/>
      <c r="B66" s="192"/>
      <c r="C66" s="192"/>
      <c r="D66" s="192"/>
      <c r="E66" s="192"/>
      <c r="F66" s="192"/>
      <c r="G66" s="192"/>
    </row>
    <row r="67" spans="2:7" ht="15.75" thickBot="1">
      <c r="B67" s="117"/>
      <c r="C67" s="117"/>
      <c r="D67" s="117"/>
      <c r="E67" s="117"/>
      <c r="F67" s="117"/>
      <c r="G67" s="117"/>
    </row>
    <row r="68" spans="1:7" ht="16.5" thickBot="1">
      <c r="A68" s="89" t="s">
        <v>205</v>
      </c>
      <c r="B68" s="124">
        <f aca="true" t="shared" si="7" ref="B68:G68">SUM(B70,B71,B73)</f>
        <v>56868</v>
      </c>
      <c r="C68" s="124">
        <f t="shared" si="7"/>
        <v>57302</v>
      </c>
      <c r="D68" s="124">
        <f t="shared" si="7"/>
        <v>57885</v>
      </c>
      <c r="E68" s="124">
        <f t="shared" si="7"/>
        <v>58617</v>
      </c>
      <c r="F68" s="124">
        <f t="shared" si="7"/>
        <v>59367</v>
      </c>
      <c r="G68" s="124">
        <f t="shared" si="7"/>
        <v>59967</v>
      </c>
    </row>
    <row r="69" spans="2:7" ht="15.75" thickBot="1">
      <c r="B69" s="117"/>
      <c r="C69" s="117"/>
      <c r="D69" s="117"/>
      <c r="E69" s="117"/>
      <c r="F69" s="117"/>
      <c r="G69" s="117"/>
    </row>
    <row r="70" spans="1:7" ht="16.5" thickBot="1">
      <c r="A70" s="89" t="s">
        <v>206</v>
      </c>
      <c r="B70" s="124">
        <v>37257</v>
      </c>
      <c r="C70" s="124">
        <v>37800</v>
      </c>
      <c r="D70" s="124">
        <v>38250</v>
      </c>
      <c r="E70" s="124">
        <v>38700</v>
      </c>
      <c r="F70" s="124">
        <v>39100</v>
      </c>
      <c r="G70" s="124">
        <v>39350</v>
      </c>
    </row>
    <row r="71" spans="1:7" ht="16.5" thickBot="1">
      <c r="A71" s="89" t="s">
        <v>87</v>
      </c>
      <c r="B71" s="124">
        <f aca="true" t="shared" si="8" ref="B71:G71">SUM(B72)</f>
        <v>6401</v>
      </c>
      <c r="C71" s="124">
        <f t="shared" si="8"/>
        <v>5537</v>
      </c>
      <c r="D71" s="124">
        <f t="shared" si="8"/>
        <v>5540</v>
      </c>
      <c r="E71" s="124">
        <f t="shared" si="8"/>
        <v>490</v>
      </c>
      <c r="F71" s="124">
        <f t="shared" si="8"/>
        <v>570</v>
      </c>
      <c r="G71" s="124">
        <f t="shared" si="8"/>
        <v>650</v>
      </c>
    </row>
    <row r="72" spans="1:7" ht="15.75" thickBot="1">
      <c r="A72" s="91" t="s">
        <v>223</v>
      </c>
      <c r="B72" s="119">
        <v>6401</v>
      </c>
      <c r="C72" s="119">
        <v>5537</v>
      </c>
      <c r="D72" s="119">
        <v>5540</v>
      </c>
      <c r="E72" s="119">
        <v>490</v>
      </c>
      <c r="F72" s="119">
        <v>570</v>
      </c>
      <c r="G72" s="119">
        <v>650</v>
      </c>
    </row>
    <row r="73" spans="1:7" ht="16.5" thickBot="1">
      <c r="A73" s="89" t="s">
        <v>224</v>
      </c>
      <c r="B73" s="124">
        <v>13210</v>
      </c>
      <c r="C73" s="124">
        <v>13965</v>
      </c>
      <c r="D73" s="124">
        <v>14095</v>
      </c>
      <c r="E73" s="124">
        <v>19427</v>
      </c>
      <c r="F73" s="124">
        <v>19697</v>
      </c>
      <c r="G73" s="124">
        <v>19967</v>
      </c>
    </row>
    <row r="74" spans="1:2" ht="15.75">
      <c r="A74" s="108"/>
      <c r="B74" s="123"/>
    </row>
    <row r="75" spans="1:2" ht="15.75">
      <c r="A75" s="108"/>
      <c r="B75" s="123"/>
    </row>
    <row r="76" ht="12.75">
      <c r="A76" s="108"/>
    </row>
  </sheetData>
  <sheetProtection/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2002-02-04T09:58:32Z</cp:lastPrinted>
  <dcterms:created xsi:type="dcterms:W3CDTF">2000-12-30T17:06:54Z</dcterms:created>
  <dcterms:modified xsi:type="dcterms:W3CDTF">2011-06-01T09:08:35Z</dcterms:modified>
  <cp:category/>
  <cp:version/>
  <cp:contentType/>
  <cp:contentStatus/>
</cp:coreProperties>
</file>